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hidePivotFieldList="1" defaultThemeVersion="124226"/>
  <mc:AlternateContent xmlns:mc="http://schemas.openxmlformats.org/markup-compatibility/2006">
    <mc:Choice Requires="x15">
      <x15ac:absPath xmlns:x15ac="http://schemas.microsoft.com/office/spreadsheetml/2010/11/ac" url="https://valdeliaorg-my.sharepoint.com/personal/samy_chabot_valdelia_org/Documents/Valdelia/Projets internes ESS/Révision des soutiens 2019/Nouveau guide du partenariat + annexes/Versions modifiables 2020/V2 RevBA/"/>
    </mc:Choice>
  </mc:AlternateContent>
  <xr:revisionPtr revIDLastSave="2" documentId="114_{DAD6049B-B92D-45A0-AD21-6DDD125F093A}" xr6:coauthVersionLast="45" xr6:coauthVersionMax="45" xr10:uidLastSave="{D31812E3-AB5C-4B49-A567-1F60A003D27F}"/>
  <bookViews>
    <workbookView xWindow="-110" yWindow="-110" windowWidth="22780" windowHeight="14660" xr2:uid="{00000000-000D-0000-FFFF-FFFF00000000}"/>
  </bookViews>
  <sheets>
    <sheet name="Mode d'emploi" sheetId="15" r:id="rId1"/>
    <sheet name="Entrées Réemploi" sheetId="20" r:id="rId2"/>
    <sheet name="Entrées Réutilisation" sheetId="9" r:id="rId3"/>
    <sheet name="Sorties Réemploi" sheetId="21" r:id="rId4"/>
    <sheet name="Sorties Réutilisation" sheetId="14" r:id="rId5"/>
    <sheet name="Coordination" sheetId="18" r:id="rId6"/>
    <sheet name="Promotion - Comm - Information" sheetId="19" r:id="rId7"/>
    <sheet name="FAQ" sheetId="16" r:id="rId8"/>
    <sheet name="Liste de produits types" sheetId="6" r:id="rId9"/>
  </sheets>
  <externalReferences>
    <externalReference r:id="rId10"/>
  </externalReferences>
  <definedNames>
    <definedName name="_xlnm._FilterDatabase" localSheetId="8" hidden="1">'Liste de produits types'!$A$1:$E$162</definedName>
    <definedName name="_xlnm.Print_Titles" localSheetId="5">Coordination!$21:$22</definedName>
    <definedName name="_xlnm.Print_Titles" localSheetId="1">'Entrées Réemploi'!$20:$21</definedName>
    <definedName name="_xlnm.Print_Titles" localSheetId="2">'Entrées Réutilisation'!$20:$22</definedName>
    <definedName name="_xlnm.Print_Titles" localSheetId="6">'Promotion - Comm - Information'!$19:$20</definedName>
    <definedName name="_xlnm.Print_Titles" localSheetId="3">'Sorties Réemploi'!$22:$23</definedName>
    <definedName name="_xlnm.Print_Titles" localSheetId="4">'Sorties Réutilisation'!$23:$24</definedName>
    <definedName name="Liste_ok">'[1]liste de produits types'!$A$2:$A$36</definedName>
    <definedName name="Liste1">'Liste de produits types'!$A$2:$A$136</definedName>
    <definedName name="_xlnm.Print_Area" localSheetId="5">Coordination!$A$1:$D$223</definedName>
    <definedName name="_xlnm.Print_Area" localSheetId="1">'Entrées Réemploi'!$A$1:$J$222</definedName>
    <definedName name="_xlnm.Print_Area" localSheetId="2">'Entrées Réutilisation'!$A$1:$L$223</definedName>
    <definedName name="_xlnm.Print_Area" localSheetId="7">FAQ!$A$1:$I$29</definedName>
    <definedName name="_xlnm.Print_Area" localSheetId="0">'Mode d''emploi'!$A$1:$R$91</definedName>
    <definedName name="_xlnm.Print_Area" localSheetId="6">'Promotion - Comm - Information'!$A$1:$D$69</definedName>
    <definedName name="_xlnm.Print_Area" localSheetId="3">'Sorties Réemploi'!$B$1:$U$193</definedName>
    <definedName name="_xlnm.Print_Area" localSheetId="4">'Sorties Réutilisation'!$B$1:$W$194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20" l="1"/>
  <c r="H25" i="21" l="1"/>
  <c r="H25" i="14"/>
  <c r="I193" i="21" l="1"/>
  <c r="H193" i="21"/>
  <c r="G193" i="21"/>
  <c r="I192" i="21"/>
  <c r="H192" i="21"/>
  <c r="G192" i="21"/>
  <c r="I191" i="21"/>
  <c r="H191" i="21"/>
  <c r="G191" i="21"/>
  <c r="I190" i="21"/>
  <c r="H190" i="21"/>
  <c r="G190" i="21"/>
  <c r="I189" i="21"/>
  <c r="H189" i="21"/>
  <c r="G189" i="21"/>
  <c r="I188" i="21"/>
  <c r="H188" i="21"/>
  <c r="G188" i="21"/>
  <c r="I187" i="21"/>
  <c r="H187" i="21"/>
  <c r="G187" i="21"/>
  <c r="I186" i="21"/>
  <c r="H186" i="21"/>
  <c r="G186" i="21"/>
  <c r="I185" i="21"/>
  <c r="H185" i="21"/>
  <c r="G185" i="21"/>
  <c r="I184" i="21"/>
  <c r="H184" i="21"/>
  <c r="G184" i="21"/>
  <c r="I183" i="21"/>
  <c r="H183" i="21"/>
  <c r="G183" i="21"/>
  <c r="I182" i="21"/>
  <c r="H182" i="21"/>
  <c r="G182" i="21"/>
  <c r="I181" i="21"/>
  <c r="H181" i="21"/>
  <c r="G181" i="21"/>
  <c r="I180" i="21"/>
  <c r="H180" i="21"/>
  <c r="G180" i="21"/>
  <c r="I179" i="21"/>
  <c r="H179" i="21"/>
  <c r="G179" i="21"/>
  <c r="I178" i="21"/>
  <c r="H178" i="21"/>
  <c r="G178" i="21"/>
  <c r="I177" i="21"/>
  <c r="H177" i="21"/>
  <c r="G177" i="21"/>
  <c r="I176" i="21"/>
  <c r="H176" i="21"/>
  <c r="G176" i="21"/>
  <c r="I175" i="21"/>
  <c r="H175" i="21"/>
  <c r="G175" i="21"/>
  <c r="I174" i="21"/>
  <c r="H174" i="21"/>
  <c r="G174" i="21"/>
  <c r="I173" i="21"/>
  <c r="H173" i="21"/>
  <c r="G173" i="21"/>
  <c r="I172" i="21"/>
  <c r="H172" i="21"/>
  <c r="G172" i="21"/>
  <c r="I171" i="21"/>
  <c r="H171" i="21"/>
  <c r="G171" i="21"/>
  <c r="I170" i="21"/>
  <c r="H170" i="21"/>
  <c r="G170" i="21"/>
  <c r="I169" i="21"/>
  <c r="H169" i="21"/>
  <c r="G169" i="21"/>
  <c r="I168" i="21"/>
  <c r="H168" i="21"/>
  <c r="G168" i="21"/>
  <c r="I167" i="21"/>
  <c r="H167" i="21"/>
  <c r="G167" i="21"/>
  <c r="I166" i="21"/>
  <c r="H166" i="21"/>
  <c r="G166" i="21"/>
  <c r="I165" i="21"/>
  <c r="H165" i="21"/>
  <c r="G165" i="21"/>
  <c r="I164" i="21"/>
  <c r="H164" i="21"/>
  <c r="G164" i="21"/>
  <c r="I163" i="21"/>
  <c r="H163" i="21"/>
  <c r="G163" i="21"/>
  <c r="I162" i="21"/>
  <c r="H162" i="21"/>
  <c r="G162" i="21"/>
  <c r="I161" i="21"/>
  <c r="H161" i="21"/>
  <c r="G161" i="21"/>
  <c r="I160" i="21"/>
  <c r="H160" i="21"/>
  <c r="G160" i="21"/>
  <c r="I159" i="21"/>
  <c r="H159" i="21"/>
  <c r="G159" i="21"/>
  <c r="I158" i="21"/>
  <c r="H158" i="21"/>
  <c r="G158" i="21"/>
  <c r="I157" i="21"/>
  <c r="H157" i="21"/>
  <c r="G157" i="21"/>
  <c r="I156" i="21"/>
  <c r="H156" i="21"/>
  <c r="G156" i="21"/>
  <c r="I155" i="21"/>
  <c r="H155" i="21"/>
  <c r="G155" i="21"/>
  <c r="I154" i="21"/>
  <c r="H154" i="21"/>
  <c r="G154" i="21"/>
  <c r="I153" i="21"/>
  <c r="H153" i="21"/>
  <c r="G153" i="21"/>
  <c r="I152" i="21"/>
  <c r="H152" i="21"/>
  <c r="G152" i="21"/>
  <c r="I151" i="21"/>
  <c r="H151" i="21"/>
  <c r="G151" i="21"/>
  <c r="I150" i="21"/>
  <c r="H150" i="21"/>
  <c r="G150" i="21"/>
  <c r="I149" i="21"/>
  <c r="H149" i="21"/>
  <c r="G149" i="21"/>
  <c r="I148" i="21"/>
  <c r="H148" i="21"/>
  <c r="G148" i="21"/>
  <c r="I147" i="21"/>
  <c r="H147" i="21"/>
  <c r="G147" i="21"/>
  <c r="I146" i="21"/>
  <c r="H146" i="21"/>
  <c r="G146" i="21"/>
  <c r="I145" i="21"/>
  <c r="H145" i="21"/>
  <c r="G145" i="21"/>
  <c r="I144" i="21"/>
  <c r="H144" i="21"/>
  <c r="G144" i="21"/>
  <c r="I143" i="21"/>
  <c r="H143" i="21"/>
  <c r="G143" i="21"/>
  <c r="I142" i="21"/>
  <c r="H142" i="21"/>
  <c r="G142" i="21"/>
  <c r="I141" i="21"/>
  <c r="H141" i="21"/>
  <c r="G141" i="21"/>
  <c r="I140" i="21"/>
  <c r="H140" i="21"/>
  <c r="G140" i="21"/>
  <c r="I139" i="21"/>
  <c r="H139" i="21"/>
  <c r="G139" i="21"/>
  <c r="I138" i="21"/>
  <c r="H138" i="21"/>
  <c r="G138" i="21"/>
  <c r="I137" i="21"/>
  <c r="H137" i="21"/>
  <c r="G137" i="21"/>
  <c r="I136" i="21"/>
  <c r="H136" i="21"/>
  <c r="G136" i="21"/>
  <c r="I135" i="21"/>
  <c r="H135" i="21"/>
  <c r="G135" i="21"/>
  <c r="I134" i="21"/>
  <c r="H134" i="21"/>
  <c r="G134" i="21"/>
  <c r="I133" i="21"/>
  <c r="H133" i="21"/>
  <c r="G133" i="21"/>
  <c r="I132" i="21"/>
  <c r="H132" i="21"/>
  <c r="G132" i="21"/>
  <c r="I131" i="21"/>
  <c r="H131" i="21"/>
  <c r="G131" i="21"/>
  <c r="I130" i="21"/>
  <c r="H130" i="21"/>
  <c r="G130" i="21"/>
  <c r="I129" i="21"/>
  <c r="H129" i="21"/>
  <c r="G129" i="21"/>
  <c r="I128" i="21"/>
  <c r="H128" i="21"/>
  <c r="G128" i="21"/>
  <c r="I127" i="21"/>
  <c r="H127" i="21"/>
  <c r="G127" i="21"/>
  <c r="I126" i="21"/>
  <c r="H126" i="21"/>
  <c r="G126" i="21"/>
  <c r="I125" i="21"/>
  <c r="H125" i="21"/>
  <c r="G125" i="21"/>
  <c r="I124" i="21"/>
  <c r="H124" i="21"/>
  <c r="G124" i="21"/>
  <c r="I123" i="21"/>
  <c r="H123" i="21"/>
  <c r="G123" i="21"/>
  <c r="I122" i="21"/>
  <c r="H122" i="21"/>
  <c r="G122" i="21"/>
  <c r="I121" i="21"/>
  <c r="H121" i="21"/>
  <c r="G121" i="21"/>
  <c r="I120" i="21"/>
  <c r="H120" i="21"/>
  <c r="G120" i="21"/>
  <c r="I119" i="21"/>
  <c r="H119" i="21"/>
  <c r="G119" i="21"/>
  <c r="I118" i="21"/>
  <c r="H118" i="21"/>
  <c r="G118" i="21"/>
  <c r="I117" i="21"/>
  <c r="H117" i="21"/>
  <c r="G117" i="21"/>
  <c r="I116" i="21"/>
  <c r="H116" i="21"/>
  <c r="G116" i="21"/>
  <c r="I115" i="21"/>
  <c r="H115" i="21"/>
  <c r="G115" i="21"/>
  <c r="I114" i="21"/>
  <c r="H114" i="21"/>
  <c r="G114" i="21"/>
  <c r="I113" i="21"/>
  <c r="H113" i="21"/>
  <c r="G113" i="21"/>
  <c r="I112" i="21"/>
  <c r="H112" i="21"/>
  <c r="G112" i="21"/>
  <c r="I111" i="21"/>
  <c r="H111" i="21"/>
  <c r="G111" i="21"/>
  <c r="I110" i="21"/>
  <c r="H110" i="21"/>
  <c r="G110" i="21"/>
  <c r="I109" i="21"/>
  <c r="H109" i="21"/>
  <c r="G109" i="21"/>
  <c r="I108" i="21"/>
  <c r="H108" i="21"/>
  <c r="G108" i="21"/>
  <c r="I107" i="21"/>
  <c r="H107" i="21"/>
  <c r="G107" i="21"/>
  <c r="I106" i="21"/>
  <c r="H106" i="21"/>
  <c r="G106" i="21"/>
  <c r="I105" i="21"/>
  <c r="H105" i="21"/>
  <c r="G105" i="21"/>
  <c r="I104" i="21"/>
  <c r="H104" i="21"/>
  <c r="G104" i="21"/>
  <c r="I103" i="21"/>
  <c r="H103" i="21"/>
  <c r="G103" i="21"/>
  <c r="I102" i="21"/>
  <c r="H102" i="21"/>
  <c r="G102" i="21"/>
  <c r="I101" i="21"/>
  <c r="H101" i="21"/>
  <c r="G101" i="21"/>
  <c r="I100" i="21"/>
  <c r="H100" i="21"/>
  <c r="G100" i="21"/>
  <c r="I99" i="21"/>
  <c r="H99" i="21"/>
  <c r="G99" i="21"/>
  <c r="I98" i="21"/>
  <c r="H98" i="21"/>
  <c r="G98" i="21"/>
  <c r="I97" i="21"/>
  <c r="H97" i="21"/>
  <c r="G97" i="21"/>
  <c r="I96" i="21"/>
  <c r="H96" i="21"/>
  <c r="G96" i="21"/>
  <c r="I95" i="21"/>
  <c r="H95" i="21"/>
  <c r="G95" i="21"/>
  <c r="I94" i="21"/>
  <c r="H94" i="21"/>
  <c r="G94" i="21"/>
  <c r="I93" i="21"/>
  <c r="H93" i="21"/>
  <c r="G93" i="21"/>
  <c r="I92" i="21"/>
  <c r="H92" i="21"/>
  <c r="G92" i="21"/>
  <c r="I91" i="21"/>
  <c r="H91" i="21"/>
  <c r="G91" i="21"/>
  <c r="I90" i="21"/>
  <c r="H90" i="21"/>
  <c r="G90" i="21"/>
  <c r="I89" i="21"/>
  <c r="H89" i="21"/>
  <c r="G89" i="21"/>
  <c r="I88" i="21"/>
  <c r="H88" i="21"/>
  <c r="G88" i="21"/>
  <c r="I87" i="21"/>
  <c r="H87" i="21"/>
  <c r="G87" i="21"/>
  <c r="I86" i="21"/>
  <c r="H86" i="21"/>
  <c r="G86" i="21"/>
  <c r="I85" i="21"/>
  <c r="H85" i="21"/>
  <c r="G85" i="21"/>
  <c r="I84" i="21"/>
  <c r="H84" i="21"/>
  <c r="G84" i="21"/>
  <c r="I83" i="21"/>
  <c r="H83" i="21"/>
  <c r="G83" i="21"/>
  <c r="I82" i="21"/>
  <c r="H82" i="21"/>
  <c r="G82" i="21"/>
  <c r="I81" i="21"/>
  <c r="H81" i="21"/>
  <c r="G81" i="21"/>
  <c r="I80" i="21"/>
  <c r="H80" i="21"/>
  <c r="G80" i="21"/>
  <c r="I79" i="21"/>
  <c r="H79" i="21"/>
  <c r="G79" i="21"/>
  <c r="I78" i="21"/>
  <c r="H78" i="21"/>
  <c r="G78" i="21"/>
  <c r="I77" i="21"/>
  <c r="H77" i="21"/>
  <c r="G77" i="21"/>
  <c r="I76" i="21"/>
  <c r="H76" i="21"/>
  <c r="G76" i="21"/>
  <c r="I75" i="21"/>
  <c r="H75" i="21"/>
  <c r="G75" i="21"/>
  <c r="I74" i="21"/>
  <c r="H74" i="21"/>
  <c r="G74" i="21"/>
  <c r="I73" i="21"/>
  <c r="H73" i="21"/>
  <c r="G73" i="21"/>
  <c r="I72" i="21"/>
  <c r="H72" i="21"/>
  <c r="G72" i="21"/>
  <c r="I71" i="21"/>
  <c r="H71" i="21"/>
  <c r="G71" i="21"/>
  <c r="I70" i="21"/>
  <c r="H70" i="21"/>
  <c r="G70" i="21"/>
  <c r="I69" i="21"/>
  <c r="H69" i="21"/>
  <c r="G69" i="21"/>
  <c r="I68" i="21"/>
  <c r="H68" i="21"/>
  <c r="G68" i="21"/>
  <c r="I67" i="21"/>
  <c r="H67" i="21"/>
  <c r="G67" i="21"/>
  <c r="I66" i="21"/>
  <c r="H66" i="21"/>
  <c r="G66" i="21"/>
  <c r="I65" i="21"/>
  <c r="H65" i="21"/>
  <c r="G65" i="21"/>
  <c r="I64" i="21"/>
  <c r="H64" i="21"/>
  <c r="G64" i="21"/>
  <c r="I63" i="21"/>
  <c r="H63" i="21"/>
  <c r="G63" i="21"/>
  <c r="I62" i="21"/>
  <c r="H62" i="21"/>
  <c r="G62" i="21"/>
  <c r="I61" i="21"/>
  <c r="H61" i="21"/>
  <c r="G61" i="21"/>
  <c r="I60" i="21"/>
  <c r="H60" i="21"/>
  <c r="G60" i="21"/>
  <c r="I59" i="21"/>
  <c r="H59" i="21"/>
  <c r="G59" i="21"/>
  <c r="I58" i="21"/>
  <c r="H58" i="21"/>
  <c r="G58" i="21"/>
  <c r="I57" i="21"/>
  <c r="H57" i="21"/>
  <c r="G57" i="21"/>
  <c r="I56" i="21"/>
  <c r="H56" i="21"/>
  <c r="G56" i="21"/>
  <c r="I55" i="21"/>
  <c r="H55" i="21"/>
  <c r="G55" i="21"/>
  <c r="I54" i="21"/>
  <c r="H54" i="21"/>
  <c r="G54" i="21"/>
  <c r="I53" i="21"/>
  <c r="H53" i="21"/>
  <c r="G53" i="21"/>
  <c r="I52" i="21"/>
  <c r="H52" i="21"/>
  <c r="G52" i="21"/>
  <c r="I51" i="21"/>
  <c r="H51" i="21"/>
  <c r="G51" i="21"/>
  <c r="I50" i="21"/>
  <c r="H50" i="21"/>
  <c r="G50" i="21"/>
  <c r="I49" i="21"/>
  <c r="H49" i="21"/>
  <c r="G49" i="21"/>
  <c r="I48" i="21"/>
  <c r="H48" i="21"/>
  <c r="G48" i="21"/>
  <c r="I47" i="21"/>
  <c r="H47" i="21"/>
  <c r="G47" i="21"/>
  <c r="I46" i="21"/>
  <c r="H46" i="21"/>
  <c r="G46" i="21"/>
  <c r="I45" i="21"/>
  <c r="H45" i="21"/>
  <c r="G45" i="21"/>
  <c r="I44" i="21"/>
  <c r="H44" i="21"/>
  <c r="G44" i="21"/>
  <c r="I43" i="21"/>
  <c r="H43" i="21"/>
  <c r="G43" i="21"/>
  <c r="I42" i="21"/>
  <c r="H42" i="21"/>
  <c r="G42" i="21"/>
  <c r="I41" i="21"/>
  <c r="H41" i="21"/>
  <c r="G41" i="21"/>
  <c r="I40" i="21"/>
  <c r="H40" i="21"/>
  <c r="G40" i="21"/>
  <c r="I39" i="21"/>
  <c r="H39" i="21"/>
  <c r="G39" i="21"/>
  <c r="I38" i="21"/>
  <c r="H38" i="21"/>
  <c r="G38" i="21"/>
  <c r="I37" i="21"/>
  <c r="H37" i="21"/>
  <c r="G37" i="21"/>
  <c r="I36" i="21"/>
  <c r="H36" i="21"/>
  <c r="G36" i="21"/>
  <c r="I35" i="21"/>
  <c r="H35" i="21"/>
  <c r="G35" i="21"/>
  <c r="I34" i="21"/>
  <c r="H34" i="21"/>
  <c r="G34" i="21"/>
  <c r="I33" i="21"/>
  <c r="H33" i="21"/>
  <c r="G33" i="21"/>
  <c r="I32" i="21"/>
  <c r="H32" i="21"/>
  <c r="G32" i="21"/>
  <c r="I31" i="21"/>
  <c r="H31" i="21"/>
  <c r="G31" i="21"/>
  <c r="I30" i="21"/>
  <c r="H30" i="21"/>
  <c r="G30" i="21"/>
  <c r="I29" i="21"/>
  <c r="H29" i="21"/>
  <c r="G29" i="21"/>
  <c r="I28" i="21"/>
  <c r="H28" i="21"/>
  <c r="G28" i="21"/>
  <c r="I27" i="21"/>
  <c r="H27" i="21"/>
  <c r="G27" i="21"/>
  <c r="I26" i="21"/>
  <c r="H26" i="21"/>
  <c r="G26" i="21"/>
  <c r="I25" i="21"/>
  <c r="G25" i="21"/>
  <c r="I24" i="21"/>
  <c r="H24" i="21"/>
  <c r="G24" i="21"/>
  <c r="B18" i="21"/>
  <c r="B17" i="21"/>
  <c r="E23" i="20"/>
  <c r="G188" i="20"/>
  <c r="F188" i="20"/>
  <c r="E188" i="20"/>
  <c r="G187" i="20"/>
  <c r="F187" i="20"/>
  <c r="E187" i="20"/>
  <c r="G186" i="20"/>
  <c r="F186" i="20"/>
  <c r="E186" i="20"/>
  <c r="G185" i="20"/>
  <c r="F185" i="20"/>
  <c r="E185" i="20"/>
  <c r="G184" i="20"/>
  <c r="F184" i="20"/>
  <c r="E184" i="20"/>
  <c r="G183" i="20"/>
  <c r="F183" i="20"/>
  <c r="E183" i="20"/>
  <c r="G182" i="20"/>
  <c r="F182" i="20"/>
  <c r="E182" i="20"/>
  <c r="G181" i="20"/>
  <c r="F181" i="20"/>
  <c r="E181" i="20"/>
  <c r="G180" i="20"/>
  <c r="F180" i="20"/>
  <c r="E180" i="20"/>
  <c r="G179" i="20"/>
  <c r="F179" i="20"/>
  <c r="E179" i="20"/>
  <c r="G178" i="20"/>
  <c r="F178" i="20"/>
  <c r="E178" i="20"/>
  <c r="G177" i="20"/>
  <c r="F177" i="20"/>
  <c r="E177" i="20"/>
  <c r="G176" i="20"/>
  <c r="F176" i="20"/>
  <c r="E176" i="20"/>
  <c r="G175" i="20"/>
  <c r="F175" i="20"/>
  <c r="E175" i="20"/>
  <c r="G174" i="20"/>
  <c r="F174" i="20"/>
  <c r="E174" i="20"/>
  <c r="G173" i="20"/>
  <c r="F173" i="20"/>
  <c r="E173" i="20"/>
  <c r="G172" i="20"/>
  <c r="F172" i="20"/>
  <c r="E172" i="20"/>
  <c r="G171" i="20"/>
  <c r="F171" i="20"/>
  <c r="E171" i="20"/>
  <c r="G170" i="20"/>
  <c r="F170" i="20"/>
  <c r="E170" i="20"/>
  <c r="G169" i="20"/>
  <c r="F169" i="20"/>
  <c r="E169" i="20"/>
  <c r="G168" i="20"/>
  <c r="F168" i="20"/>
  <c r="E168" i="20"/>
  <c r="G167" i="20"/>
  <c r="F167" i="20"/>
  <c r="E167" i="20"/>
  <c r="G166" i="20"/>
  <c r="F166" i="20"/>
  <c r="E166" i="20"/>
  <c r="G165" i="20"/>
  <c r="F165" i="20"/>
  <c r="E165" i="20"/>
  <c r="G164" i="20"/>
  <c r="F164" i="20"/>
  <c r="E164" i="20"/>
  <c r="G163" i="20"/>
  <c r="F163" i="20"/>
  <c r="E163" i="20"/>
  <c r="G162" i="20"/>
  <c r="F162" i="20"/>
  <c r="E162" i="20"/>
  <c r="G161" i="20"/>
  <c r="F161" i="20"/>
  <c r="E161" i="20"/>
  <c r="G160" i="20"/>
  <c r="F160" i="20"/>
  <c r="E160" i="20"/>
  <c r="G159" i="20"/>
  <c r="F159" i="20"/>
  <c r="E159" i="20"/>
  <c r="G158" i="20"/>
  <c r="F158" i="20"/>
  <c r="E158" i="20"/>
  <c r="G157" i="20"/>
  <c r="F157" i="20"/>
  <c r="E157" i="20"/>
  <c r="G156" i="20"/>
  <c r="F156" i="20"/>
  <c r="E156" i="20"/>
  <c r="G155" i="20"/>
  <c r="F155" i="20"/>
  <c r="E155" i="20"/>
  <c r="G154" i="20"/>
  <c r="F154" i="20"/>
  <c r="E154" i="20"/>
  <c r="G153" i="20"/>
  <c r="F153" i="20"/>
  <c r="E153" i="20"/>
  <c r="G152" i="20"/>
  <c r="F152" i="20"/>
  <c r="E152" i="20"/>
  <c r="G151" i="20"/>
  <c r="F151" i="20"/>
  <c r="E151" i="20"/>
  <c r="G150" i="20"/>
  <c r="F150" i="20"/>
  <c r="E150" i="20"/>
  <c r="G149" i="20"/>
  <c r="F149" i="20"/>
  <c r="E149" i="20"/>
  <c r="G148" i="20"/>
  <c r="F148" i="20"/>
  <c r="E148" i="20"/>
  <c r="G147" i="20"/>
  <c r="F147" i="20"/>
  <c r="E147" i="20"/>
  <c r="G146" i="20"/>
  <c r="F146" i="20"/>
  <c r="E146" i="20"/>
  <c r="G145" i="20"/>
  <c r="F145" i="20"/>
  <c r="E145" i="20"/>
  <c r="G144" i="20"/>
  <c r="F144" i="20"/>
  <c r="E144" i="20"/>
  <c r="G143" i="20"/>
  <c r="F143" i="20"/>
  <c r="E143" i="20"/>
  <c r="G142" i="20"/>
  <c r="F142" i="20"/>
  <c r="E142" i="20"/>
  <c r="G141" i="20"/>
  <c r="F141" i="20"/>
  <c r="E141" i="20"/>
  <c r="G140" i="20"/>
  <c r="F140" i="20"/>
  <c r="E140" i="20"/>
  <c r="G139" i="20"/>
  <c r="F139" i="20"/>
  <c r="E139" i="20"/>
  <c r="G138" i="20"/>
  <c r="F138" i="20"/>
  <c r="E138" i="20"/>
  <c r="G137" i="20"/>
  <c r="F137" i="20"/>
  <c r="E137" i="20"/>
  <c r="G136" i="20"/>
  <c r="F136" i="20"/>
  <c r="E136" i="20"/>
  <c r="G135" i="20"/>
  <c r="F135" i="20"/>
  <c r="E135" i="20"/>
  <c r="G134" i="20"/>
  <c r="F134" i="20"/>
  <c r="E134" i="20"/>
  <c r="G133" i="20"/>
  <c r="F133" i="20"/>
  <c r="E133" i="20"/>
  <c r="G132" i="20"/>
  <c r="F132" i="20"/>
  <c r="E132" i="20"/>
  <c r="G131" i="20"/>
  <c r="F131" i="20"/>
  <c r="E131" i="20"/>
  <c r="G130" i="20"/>
  <c r="F130" i="20"/>
  <c r="E130" i="20"/>
  <c r="G129" i="20"/>
  <c r="F129" i="20"/>
  <c r="E129" i="20"/>
  <c r="G128" i="20"/>
  <c r="F128" i="20"/>
  <c r="E128" i="20"/>
  <c r="G127" i="20"/>
  <c r="F127" i="20"/>
  <c r="E127" i="20"/>
  <c r="G126" i="20"/>
  <c r="F126" i="20"/>
  <c r="E126" i="20"/>
  <c r="G125" i="20"/>
  <c r="F125" i="20"/>
  <c r="E125" i="20"/>
  <c r="G124" i="20"/>
  <c r="F124" i="20"/>
  <c r="E124" i="20"/>
  <c r="G123" i="20"/>
  <c r="F123" i="20"/>
  <c r="E123" i="20"/>
  <c r="G122" i="20"/>
  <c r="F122" i="20"/>
  <c r="E122" i="20"/>
  <c r="G121" i="20"/>
  <c r="F121" i="20"/>
  <c r="E121" i="20"/>
  <c r="G120" i="20"/>
  <c r="F120" i="20"/>
  <c r="E120" i="20"/>
  <c r="G119" i="20"/>
  <c r="F119" i="20"/>
  <c r="E119" i="20"/>
  <c r="G118" i="20"/>
  <c r="F118" i="20"/>
  <c r="E118" i="20"/>
  <c r="G117" i="20"/>
  <c r="F117" i="20"/>
  <c r="E117" i="20"/>
  <c r="G116" i="20"/>
  <c r="F116" i="20"/>
  <c r="E116" i="20"/>
  <c r="G115" i="20"/>
  <c r="F115" i="20"/>
  <c r="E115" i="20"/>
  <c r="G114" i="20"/>
  <c r="F114" i="20"/>
  <c r="E114" i="20"/>
  <c r="G113" i="20"/>
  <c r="F113" i="20"/>
  <c r="E113" i="20"/>
  <c r="G112" i="20"/>
  <c r="F112" i="20"/>
  <c r="E112" i="20"/>
  <c r="G111" i="20"/>
  <c r="F111" i="20"/>
  <c r="E111" i="20"/>
  <c r="G110" i="20"/>
  <c r="F110" i="20"/>
  <c r="E110" i="20"/>
  <c r="G109" i="20"/>
  <c r="F109" i="20"/>
  <c r="E109" i="20"/>
  <c r="G108" i="20"/>
  <c r="F108" i="20"/>
  <c r="E108" i="20"/>
  <c r="G107" i="20"/>
  <c r="F107" i="20"/>
  <c r="E107" i="20"/>
  <c r="G106" i="20"/>
  <c r="F106" i="20"/>
  <c r="E106" i="20"/>
  <c r="G105" i="20"/>
  <c r="F105" i="20"/>
  <c r="E105" i="20"/>
  <c r="G104" i="20"/>
  <c r="F104" i="20"/>
  <c r="E104" i="20"/>
  <c r="G103" i="20"/>
  <c r="F103" i="20"/>
  <c r="E103" i="20"/>
  <c r="G102" i="20"/>
  <c r="F102" i="20"/>
  <c r="E102" i="20"/>
  <c r="G101" i="20"/>
  <c r="F101" i="20"/>
  <c r="E101" i="20"/>
  <c r="G100" i="20"/>
  <c r="F100" i="20"/>
  <c r="E100" i="20"/>
  <c r="G99" i="20"/>
  <c r="F99" i="20"/>
  <c r="E99" i="20"/>
  <c r="G98" i="20"/>
  <c r="F98" i="20"/>
  <c r="E98" i="20"/>
  <c r="G97" i="20"/>
  <c r="F97" i="20"/>
  <c r="E97" i="20"/>
  <c r="G96" i="20"/>
  <c r="F96" i="20"/>
  <c r="E96" i="20"/>
  <c r="G95" i="20"/>
  <c r="F95" i="20"/>
  <c r="E95" i="20"/>
  <c r="G94" i="20"/>
  <c r="F94" i="20"/>
  <c r="E94" i="20"/>
  <c r="G93" i="20"/>
  <c r="F93" i="20"/>
  <c r="E93" i="20"/>
  <c r="G92" i="20"/>
  <c r="F92" i="20"/>
  <c r="E92" i="20"/>
  <c r="G91" i="20"/>
  <c r="F91" i="20"/>
  <c r="E91" i="20"/>
  <c r="G90" i="20"/>
  <c r="F90" i="20"/>
  <c r="E90" i="20"/>
  <c r="G89" i="20"/>
  <c r="F89" i="20"/>
  <c r="E89" i="20"/>
  <c r="G88" i="20"/>
  <c r="F88" i="20"/>
  <c r="E88" i="20"/>
  <c r="G87" i="20"/>
  <c r="F87" i="20"/>
  <c r="E87" i="20"/>
  <c r="G86" i="20"/>
  <c r="F86" i="20"/>
  <c r="E86" i="20"/>
  <c r="G85" i="20"/>
  <c r="F85" i="20"/>
  <c r="E85" i="20"/>
  <c r="G84" i="20"/>
  <c r="F84" i="20"/>
  <c r="E84" i="20"/>
  <c r="G83" i="20"/>
  <c r="F83" i="20"/>
  <c r="E83" i="20"/>
  <c r="G82" i="20"/>
  <c r="F82" i="20"/>
  <c r="E82" i="20"/>
  <c r="G81" i="20"/>
  <c r="F81" i="20"/>
  <c r="E81" i="20"/>
  <c r="G80" i="20"/>
  <c r="F80" i="20"/>
  <c r="E80" i="20"/>
  <c r="G79" i="20"/>
  <c r="F79" i="20"/>
  <c r="E79" i="20"/>
  <c r="G78" i="20"/>
  <c r="F78" i="20"/>
  <c r="E78" i="20"/>
  <c r="G77" i="20"/>
  <c r="F77" i="20"/>
  <c r="E77" i="20"/>
  <c r="G76" i="20"/>
  <c r="F76" i="20"/>
  <c r="E76" i="20"/>
  <c r="G75" i="20"/>
  <c r="F75" i="20"/>
  <c r="E75" i="20"/>
  <c r="G74" i="20"/>
  <c r="F74" i="20"/>
  <c r="E74" i="20"/>
  <c r="G73" i="20"/>
  <c r="F73" i="20"/>
  <c r="E73" i="20"/>
  <c r="G72" i="20"/>
  <c r="F72" i="20"/>
  <c r="E72" i="20"/>
  <c r="G71" i="20"/>
  <c r="F71" i="20"/>
  <c r="E71" i="20"/>
  <c r="G70" i="20"/>
  <c r="F70" i="20"/>
  <c r="E70" i="20"/>
  <c r="G69" i="20"/>
  <c r="F69" i="20"/>
  <c r="E69" i="20"/>
  <c r="G68" i="20"/>
  <c r="F68" i="20"/>
  <c r="E68" i="20"/>
  <c r="G67" i="20"/>
  <c r="F67" i="20"/>
  <c r="E67" i="20"/>
  <c r="G66" i="20"/>
  <c r="F66" i="20"/>
  <c r="E66" i="20"/>
  <c r="G65" i="20"/>
  <c r="F65" i="20"/>
  <c r="E65" i="20"/>
  <c r="G64" i="20"/>
  <c r="F64" i="20"/>
  <c r="E64" i="20"/>
  <c r="G63" i="20"/>
  <c r="F63" i="20"/>
  <c r="E63" i="20"/>
  <c r="G62" i="20"/>
  <c r="F62" i="20"/>
  <c r="E62" i="20"/>
  <c r="G61" i="20"/>
  <c r="F61" i="20"/>
  <c r="E61" i="20"/>
  <c r="G60" i="20"/>
  <c r="F60" i="20"/>
  <c r="E60" i="20"/>
  <c r="G59" i="20"/>
  <c r="F59" i="20"/>
  <c r="E59" i="20"/>
  <c r="G58" i="20"/>
  <c r="F58" i="20"/>
  <c r="E58" i="20"/>
  <c r="G57" i="20"/>
  <c r="F57" i="20"/>
  <c r="E57" i="20"/>
  <c r="G56" i="20"/>
  <c r="F56" i="20"/>
  <c r="E56" i="20"/>
  <c r="G55" i="20"/>
  <c r="F55" i="20"/>
  <c r="E55" i="20"/>
  <c r="G54" i="20"/>
  <c r="F54" i="20"/>
  <c r="E54" i="20"/>
  <c r="G53" i="20"/>
  <c r="F53" i="20"/>
  <c r="E53" i="20"/>
  <c r="G52" i="20"/>
  <c r="F52" i="20"/>
  <c r="E52" i="20"/>
  <c r="G51" i="20"/>
  <c r="F51" i="20"/>
  <c r="E51" i="20"/>
  <c r="G50" i="20"/>
  <c r="F50" i="20"/>
  <c r="E50" i="20"/>
  <c r="G49" i="20"/>
  <c r="F49" i="20"/>
  <c r="E49" i="20"/>
  <c r="G48" i="20"/>
  <c r="F48" i="20"/>
  <c r="E48" i="20"/>
  <c r="G47" i="20"/>
  <c r="F47" i="20"/>
  <c r="E47" i="20"/>
  <c r="G46" i="20"/>
  <c r="F46" i="20"/>
  <c r="E46" i="20"/>
  <c r="G45" i="20"/>
  <c r="F45" i="20"/>
  <c r="E45" i="20"/>
  <c r="G44" i="20"/>
  <c r="F44" i="20"/>
  <c r="E44" i="20"/>
  <c r="G43" i="20"/>
  <c r="F43" i="20"/>
  <c r="E43" i="20"/>
  <c r="G42" i="20"/>
  <c r="F42" i="20"/>
  <c r="E42" i="20"/>
  <c r="G41" i="20"/>
  <c r="F41" i="20"/>
  <c r="E41" i="20"/>
  <c r="G40" i="20"/>
  <c r="F40" i="20"/>
  <c r="E40" i="20"/>
  <c r="G39" i="20"/>
  <c r="F39" i="20"/>
  <c r="E39" i="20"/>
  <c r="G38" i="20"/>
  <c r="F38" i="20"/>
  <c r="E38" i="20"/>
  <c r="G37" i="20"/>
  <c r="F37" i="20"/>
  <c r="E37" i="20"/>
  <c r="G36" i="20"/>
  <c r="F36" i="20"/>
  <c r="E36" i="20"/>
  <c r="G35" i="20"/>
  <c r="F35" i="20"/>
  <c r="E35" i="20"/>
  <c r="G34" i="20"/>
  <c r="F34" i="20"/>
  <c r="E34" i="20"/>
  <c r="G33" i="20"/>
  <c r="F33" i="20"/>
  <c r="E33" i="20"/>
  <c r="G32" i="20"/>
  <c r="F32" i="20"/>
  <c r="E32" i="20"/>
  <c r="G31" i="20"/>
  <c r="F31" i="20"/>
  <c r="E31" i="20"/>
  <c r="G30" i="20"/>
  <c r="F30" i="20"/>
  <c r="E30" i="20"/>
  <c r="G29" i="20"/>
  <c r="F29" i="20"/>
  <c r="E29" i="20"/>
  <c r="G28" i="20"/>
  <c r="F28" i="20"/>
  <c r="E28" i="20"/>
  <c r="G27" i="20"/>
  <c r="F27" i="20"/>
  <c r="E27" i="20"/>
  <c r="G26" i="20"/>
  <c r="F26" i="20"/>
  <c r="E26" i="20"/>
  <c r="G25" i="20"/>
  <c r="F25" i="20"/>
  <c r="E25" i="20"/>
  <c r="G24" i="20"/>
  <c r="F24" i="20"/>
  <c r="E24" i="20"/>
  <c r="G23" i="20"/>
  <c r="F23" i="20"/>
  <c r="D18" i="20"/>
  <c r="B14" i="21" l="1"/>
  <c r="K19" i="20"/>
  <c r="E17" i="19"/>
  <c r="E18" i="9" l="1"/>
  <c r="D19" i="9"/>
  <c r="H194" i="14" l="1"/>
  <c r="H193" i="14"/>
  <c r="H192" i="14"/>
  <c r="H191" i="14"/>
  <c r="H190" i="14"/>
  <c r="H189" i="14"/>
  <c r="H188" i="14"/>
  <c r="H187" i="14"/>
  <c r="H186" i="14"/>
  <c r="H185" i="14"/>
  <c r="H184" i="14"/>
  <c r="H183" i="14"/>
  <c r="H182" i="14"/>
  <c r="H181" i="14"/>
  <c r="H180" i="14"/>
  <c r="H179" i="14"/>
  <c r="H178" i="14"/>
  <c r="H177" i="14"/>
  <c r="H176" i="14"/>
  <c r="H175" i="14"/>
  <c r="H174" i="14"/>
  <c r="H173" i="14"/>
  <c r="H172" i="14"/>
  <c r="H171" i="14"/>
  <c r="H170" i="14"/>
  <c r="H169" i="14"/>
  <c r="H168" i="14"/>
  <c r="H167" i="14"/>
  <c r="H166" i="14"/>
  <c r="H165" i="14"/>
  <c r="H164" i="14"/>
  <c r="H163" i="14"/>
  <c r="H162" i="14"/>
  <c r="H161" i="14"/>
  <c r="H160" i="14"/>
  <c r="H159" i="14"/>
  <c r="H158" i="14"/>
  <c r="H157" i="14"/>
  <c r="H156" i="14"/>
  <c r="H155" i="14"/>
  <c r="H154" i="14"/>
  <c r="H153" i="14"/>
  <c r="H152" i="14"/>
  <c r="H151" i="14"/>
  <c r="H150" i="14"/>
  <c r="H149" i="14"/>
  <c r="H148" i="14"/>
  <c r="H147" i="14"/>
  <c r="H146" i="14"/>
  <c r="H145" i="14"/>
  <c r="H144" i="14"/>
  <c r="H143" i="14"/>
  <c r="H142" i="14"/>
  <c r="H141" i="14"/>
  <c r="H140" i="14"/>
  <c r="H139" i="14"/>
  <c r="H138" i="14"/>
  <c r="H137" i="14"/>
  <c r="H136" i="14"/>
  <c r="H135" i="14"/>
  <c r="H134" i="14"/>
  <c r="H133" i="14"/>
  <c r="H132" i="14"/>
  <c r="H131" i="14"/>
  <c r="H130" i="14"/>
  <c r="H129" i="14"/>
  <c r="H128" i="14"/>
  <c r="H127" i="14"/>
  <c r="H126" i="14"/>
  <c r="H125" i="14"/>
  <c r="H124" i="14"/>
  <c r="H123" i="14"/>
  <c r="H122" i="14"/>
  <c r="H121" i="14"/>
  <c r="H120" i="14"/>
  <c r="H119" i="14"/>
  <c r="H118" i="14"/>
  <c r="H117" i="14"/>
  <c r="H116" i="14"/>
  <c r="H115" i="14"/>
  <c r="H114" i="14"/>
  <c r="H113" i="14"/>
  <c r="H112" i="14"/>
  <c r="H111" i="14"/>
  <c r="H110" i="14"/>
  <c r="H109" i="14"/>
  <c r="H108" i="14"/>
  <c r="H107" i="14"/>
  <c r="H106" i="14"/>
  <c r="H105" i="14"/>
  <c r="H104" i="14"/>
  <c r="H103" i="14"/>
  <c r="H102" i="14"/>
  <c r="H101" i="14"/>
  <c r="H100" i="14"/>
  <c r="H99" i="14"/>
  <c r="H98" i="14"/>
  <c r="H97" i="14"/>
  <c r="H96" i="14"/>
  <c r="H95" i="14"/>
  <c r="H94" i="14"/>
  <c r="H93" i="14"/>
  <c r="H92" i="14"/>
  <c r="H91" i="14"/>
  <c r="H90" i="14"/>
  <c r="H89" i="14"/>
  <c r="H88" i="14"/>
  <c r="H87" i="14"/>
  <c r="H86" i="14"/>
  <c r="H85" i="14"/>
  <c r="H84" i="14"/>
  <c r="H83" i="14"/>
  <c r="H82" i="14"/>
  <c r="H81" i="14"/>
  <c r="H80" i="14"/>
  <c r="H79" i="14"/>
  <c r="H78" i="14"/>
  <c r="H77" i="14"/>
  <c r="H76" i="14"/>
  <c r="H75" i="14"/>
  <c r="H74" i="14"/>
  <c r="H73" i="14"/>
  <c r="H72" i="14"/>
  <c r="H71" i="14"/>
  <c r="H70" i="14"/>
  <c r="H69" i="14"/>
  <c r="H68" i="14"/>
  <c r="H67" i="14"/>
  <c r="H66" i="14"/>
  <c r="H65" i="14"/>
  <c r="H64" i="14"/>
  <c r="H63" i="14"/>
  <c r="H62" i="14"/>
  <c r="H61" i="14"/>
  <c r="H60" i="14"/>
  <c r="H59" i="14"/>
  <c r="H58" i="14"/>
  <c r="H57" i="14"/>
  <c r="H56" i="14"/>
  <c r="H55" i="14"/>
  <c r="H54" i="14"/>
  <c r="H53" i="14"/>
  <c r="H52" i="14"/>
  <c r="H51" i="14"/>
  <c r="H50" i="14"/>
  <c r="H49" i="14"/>
  <c r="H48" i="14"/>
  <c r="H47" i="14"/>
  <c r="H46" i="14"/>
  <c r="H45" i="14"/>
  <c r="H44" i="14"/>
  <c r="H43" i="14"/>
  <c r="H42" i="14"/>
  <c r="H41" i="14"/>
  <c r="H40" i="14"/>
  <c r="H39" i="14"/>
  <c r="H38" i="14"/>
  <c r="H37" i="14"/>
  <c r="H36" i="14"/>
  <c r="H35" i="14"/>
  <c r="H34" i="14"/>
  <c r="H33" i="14"/>
  <c r="H32" i="14"/>
  <c r="H31" i="14"/>
  <c r="H30" i="14"/>
  <c r="H29" i="14"/>
  <c r="H28" i="14"/>
  <c r="H27" i="14"/>
  <c r="H26" i="14"/>
  <c r="F24" i="18"/>
  <c r="B20" i="18" l="1"/>
  <c r="B18" i="14"/>
  <c r="F189" i="18"/>
  <c r="F188" i="18"/>
  <c r="F187" i="18"/>
  <c r="F186" i="18"/>
  <c r="F185" i="18"/>
  <c r="F184" i="18"/>
  <c r="F183" i="18"/>
  <c r="F182" i="18"/>
  <c r="F181" i="18"/>
  <c r="F180" i="18"/>
  <c r="F179" i="18"/>
  <c r="F178" i="18"/>
  <c r="F177" i="18"/>
  <c r="F176" i="18"/>
  <c r="F175" i="18"/>
  <c r="F174" i="18"/>
  <c r="F173" i="18"/>
  <c r="F172" i="18"/>
  <c r="F171" i="18"/>
  <c r="F170" i="18"/>
  <c r="F169" i="18"/>
  <c r="F168" i="18"/>
  <c r="F167" i="18"/>
  <c r="F166" i="18"/>
  <c r="F165" i="18"/>
  <c r="F164" i="18"/>
  <c r="F163" i="18"/>
  <c r="F162" i="18"/>
  <c r="F161" i="18"/>
  <c r="F160" i="18"/>
  <c r="F159" i="18"/>
  <c r="F158" i="18"/>
  <c r="F157" i="18"/>
  <c r="F156" i="18"/>
  <c r="F155" i="18"/>
  <c r="F154" i="18"/>
  <c r="F153" i="18"/>
  <c r="F152" i="18"/>
  <c r="F151" i="18"/>
  <c r="F150" i="18"/>
  <c r="F149" i="18"/>
  <c r="F148" i="18"/>
  <c r="F147" i="18"/>
  <c r="F146" i="18"/>
  <c r="F145" i="18"/>
  <c r="F144" i="18"/>
  <c r="F143" i="18"/>
  <c r="F142" i="18"/>
  <c r="F141" i="18"/>
  <c r="F140" i="18"/>
  <c r="F139" i="18"/>
  <c r="F138" i="18"/>
  <c r="F137" i="18"/>
  <c r="F136" i="18"/>
  <c r="F135" i="18"/>
  <c r="F134" i="18"/>
  <c r="F133" i="18"/>
  <c r="F132" i="18"/>
  <c r="F131" i="18"/>
  <c r="F130" i="18"/>
  <c r="F129" i="18"/>
  <c r="F128" i="18"/>
  <c r="F127" i="18"/>
  <c r="F126" i="18"/>
  <c r="F125" i="18"/>
  <c r="F124" i="18"/>
  <c r="F123" i="18"/>
  <c r="F122" i="18"/>
  <c r="F121" i="18"/>
  <c r="F120" i="18"/>
  <c r="F119" i="18"/>
  <c r="F118" i="18"/>
  <c r="F117" i="18"/>
  <c r="F116" i="18"/>
  <c r="F115" i="18"/>
  <c r="F114" i="18"/>
  <c r="F113" i="18"/>
  <c r="F112" i="18"/>
  <c r="F111" i="18"/>
  <c r="F110" i="18"/>
  <c r="F109" i="18"/>
  <c r="F108" i="18"/>
  <c r="F107" i="18"/>
  <c r="F106" i="18"/>
  <c r="F105" i="18"/>
  <c r="F104" i="18"/>
  <c r="F103" i="18"/>
  <c r="F102" i="18"/>
  <c r="F101" i="18"/>
  <c r="F100" i="18"/>
  <c r="F99" i="18"/>
  <c r="F98" i="18"/>
  <c r="F97" i="18"/>
  <c r="F96" i="18"/>
  <c r="F95" i="18"/>
  <c r="F94" i="18"/>
  <c r="F93" i="18"/>
  <c r="F92" i="18"/>
  <c r="F91" i="18"/>
  <c r="F90" i="18"/>
  <c r="F89" i="18"/>
  <c r="F88" i="18"/>
  <c r="F87" i="18"/>
  <c r="F86" i="18"/>
  <c r="F85" i="18"/>
  <c r="F84" i="18"/>
  <c r="F83" i="18"/>
  <c r="F82" i="18"/>
  <c r="F81" i="18"/>
  <c r="F80" i="18"/>
  <c r="F79" i="18"/>
  <c r="F78" i="18"/>
  <c r="F77" i="18"/>
  <c r="F76" i="18"/>
  <c r="F75" i="18"/>
  <c r="F74" i="18"/>
  <c r="F73" i="18"/>
  <c r="F72" i="18"/>
  <c r="F71" i="18"/>
  <c r="F70" i="18"/>
  <c r="F69" i="18"/>
  <c r="F68" i="18"/>
  <c r="F67" i="18"/>
  <c r="F66" i="18"/>
  <c r="F65" i="18"/>
  <c r="F64" i="18"/>
  <c r="F63" i="18"/>
  <c r="F62" i="18"/>
  <c r="F61" i="18"/>
  <c r="F60" i="18"/>
  <c r="F59" i="18"/>
  <c r="F58" i="18"/>
  <c r="F57" i="18"/>
  <c r="F56" i="18"/>
  <c r="F55" i="18"/>
  <c r="F54" i="18"/>
  <c r="F53" i="18"/>
  <c r="F52" i="18"/>
  <c r="F51" i="18"/>
  <c r="F50" i="18"/>
  <c r="F49" i="18"/>
  <c r="F48" i="18"/>
  <c r="F47" i="18"/>
  <c r="F46" i="18"/>
  <c r="F45" i="18"/>
  <c r="F44" i="18"/>
  <c r="F43" i="18"/>
  <c r="F42" i="18"/>
  <c r="F41" i="18"/>
  <c r="F40" i="18"/>
  <c r="F39" i="18"/>
  <c r="F38" i="18"/>
  <c r="F37" i="18"/>
  <c r="F36" i="18"/>
  <c r="F35" i="18"/>
  <c r="F34" i="18"/>
  <c r="F33" i="18"/>
  <c r="F32" i="18"/>
  <c r="F31" i="18"/>
  <c r="F30" i="18"/>
  <c r="F29" i="18"/>
  <c r="F28" i="18"/>
  <c r="F27" i="18"/>
  <c r="F26" i="18"/>
  <c r="F25" i="18"/>
  <c r="E17" i="18" l="1"/>
  <c r="B17" i="14"/>
  <c r="B19" i="14"/>
  <c r="D18" i="9"/>
  <c r="D20" i="9"/>
  <c r="N19" i="9" l="1"/>
  <c r="B14" i="14"/>
  <c r="F24" i="9"/>
  <c r="G25" i="9" l="1"/>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74" i="9"/>
  <c r="G75"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G121" i="9"/>
  <c r="G122" i="9"/>
  <c r="G123" i="9"/>
  <c r="G124" i="9"/>
  <c r="G125" i="9"/>
  <c r="G126" i="9"/>
  <c r="G127" i="9"/>
  <c r="G128" i="9"/>
  <c r="G129" i="9"/>
  <c r="G130" i="9"/>
  <c r="G131" i="9"/>
  <c r="G132" i="9"/>
  <c r="G133" i="9"/>
  <c r="G134" i="9"/>
  <c r="G135" i="9"/>
  <c r="G136" i="9"/>
  <c r="G137" i="9"/>
  <c r="G138" i="9"/>
  <c r="G139" i="9"/>
  <c r="G140" i="9"/>
  <c r="G141" i="9"/>
  <c r="G142" i="9"/>
  <c r="G143" i="9"/>
  <c r="G144" i="9"/>
  <c r="G145" i="9"/>
  <c r="G146" i="9"/>
  <c r="G147" i="9"/>
  <c r="G148" i="9"/>
  <c r="G149" i="9"/>
  <c r="G150" i="9"/>
  <c r="G151" i="9"/>
  <c r="G152" i="9"/>
  <c r="G153" i="9"/>
  <c r="G154" i="9"/>
  <c r="G155" i="9"/>
  <c r="G156" i="9"/>
  <c r="G157" i="9"/>
  <c r="G158" i="9"/>
  <c r="G159" i="9"/>
  <c r="G160" i="9"/>
  <c r="G161" i="9"/>
  <c r="G162" i="9"/>
  <c r="G163" i="9"/>
  <c r="G164" i="9"/>
  <c r="G165" i="9"/>
  <c r="G166" i="9"/>
  <c r="G167" i="9"/>
  <c r="G168" i="9"/>
  <c r="G169" i="9"/>
  <c r="G170" i="9"/>
  <c r="G171" i="9"/>
  <c r="G172" i="9"/>
  <c r="G173" i="9"/>
  <c r="G174" i="9"/>
  <c r="G175" i="9"/>
  <c r="G176" i="9"/>
  <c r="G177" i="9"/>
  <c r="G178" i="9"/>
  <c r="G179" i="9"/>
  <c r="G180" i="9"/>
  <c r="G181" i="9"/>
  <c r="G182" i="9"/>
  <c r="G183" i="9"/>
  <c r="G184" i="9"/>
  <c r="G185" i="9"/>
  <c r="G186" i="9"/>
  <c r="G187" i="9"/>
  <c r="G188" i="9"/>
  <c r="G189"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184" i="9"/>
  <c r="H185" i="9"/>
  <c r="H186" i="9"/>
  <c r="H187" i="9"/>
  <c r="H188" i="9"/>
  <c r="H189"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H24" i="9"/>
  <c r="G24" i="9"/>
  <c r="K26" i="14"/>
  <c r="K27" i="14"/>
  <c r="K28" i="14"/>
  <c r="K29" i="14"/>
  <c r="K30" i="14"/>
  <c r="K31" i="14"/>
  <c r="K32" i="14"/>
  <c r="K33" i="14"/>
  <c r="K34" i="14"/>
  <c r="K35" i="14"/>
  <c r="K36" i="14"/>
  <c r="K37" i="14"/>
  <c r="K38" i="14"/>
  <c r="K39" i="14"/>
  <c r="K40" i="14"/>
  <c r="K41" i="14"/>
  <c r="K42" i="14"/>
  <c r="K43" i="14"/>
  <c r="K44" i="14"/>
  <c r="K45" i="14"/>
  <c r="K46" i="14"/>
  <c r="K47" i="14"/>
  <c r="K48" i="14"/>
  <c r="K49" i="14"/>
  <c r="K50" i="14"/>
  <c r="K51" i="14"/>
  <c r="K52" i="14"/>
  <c r="K53" i="14"/>
  <c r="K54" i="14"/>
  <c r="K55" i="14"/>
  <c r="K56" i="14"/>
  <c r="K57" i="14"/>
  <c r="K58" i="14"/>
  <c r="K59" i="14"/>
  <c r="K60" i="14"/>
  <c r="K61" i="14"/>
  <c r="K62" i="14"/>
  <c r="K63" i="14"/>
  <c r="K64" i="14"/>
  <c r="K65" i="14"/>
  <c r="K66" i="14"/>
  <c r="K67" i="14"/>
  <c r="K68" i="14"/>
  <c r="K69" i="14"/>
  <c r="K70" i="14"/>
  <c r="K71" i="14"/>
  <c r="K72" i="14"/>
  <c r="K73" i="14"/>
  <c r="K74" i="14"/>
  <c r="K75" i="14"/>
  <c r="K76" i="14"/>
  <c r="K77" i="14"/>
  <c r="K78" i="14"/>
  <c r="K79" i="14"/>
  <c r="K80" i="14"/>
  <c r="K81" i="14"/>
  <c r="K82" i="14"/>
  <c r="K83" i="14"/>
  <c r="K84" i="14"/>
  <c r="K85" i="14"/>
  <c r="K86" i="14"/>
  <c r="K87" i="14"/>
  <c r="K88" i="14"/>
  <c r="K89" i="14"/>
  <c r="K90" i="14"/>
  <c r="K91" i="14"/>
  <c r="K92" i="14"/>
  <c r="K93" i="14"/>
  <c r="K94" i="14"/>
  <c r="K95" i="14"/>
  <c r="K96" i="14"/>
  <c r="K97" i="14"/>
  <c r="K98" i="14"/>
  <c r="K99" i="14"/>
  <c r="K100" i="14"/>
  <c r="K101" i="14"/>
  <c r="K102" i="14"/>
  <c r="K103" i="14"/>
  <c r="K104" i="14"/>
  <c r="K105" i="14"/>
  <c r="K106" i="14"/>
  <c r="K107" i="14"/>
  <c r="K108" i="14"/>
  <c r="K109" i="14"/>
  <c r="K110" i="14"/>
  <c r="K111" i="14"/>
  <c r="K112" i="14"/>
  <c r="K113" i="14"/>
  <c r="K114" i="14"/>
  <c r="K115" i="14"/>
  <c r="K116" i="14"/>
  <c r="K117" i="14"/>
  <c r="K118" i="14"/>
  <c r="K119" i="14"/>
  <c r="K120" i="14"/>
  <c r="K121" i="14"/>
  <c r="K122" i="14"/>
  <c r="K123" i="14"/>
  <c r="K124" i="14"/>
  <c r="K125" i="14"/>
  <c r="K126" i="14"/>
  <c r="K127" i="14"/>
  <c r="K128" i="14"/>
  <c r="K129" i="14"/>
  <c r="K130" i="14"/>
  <c r="K131" i="14"/>
  <c r="K132" i="14"/>
  <c r="K133" i="14"/>
  <c r="K134" i="14"/>
  <c r="K135" i="14"/>
  <c r="K136" i="14"/>
  <c r="K137" i="14"/>
  <c r="K138" i="14"/>
  <c r="K139" i="14"/>
  <c r="K140" i="14"/>
  <c r="K141" i="14"/>
  <c r="K142" i="14"/>
  <c r="K143" i="14"/>
  <c r="K144" i="14"/>
  <c r="K145" i="14"/>
  <c r="K146" i="14"/>
  <c r="K147" i="14"/>
  <c r="K148" i="14"/>
  <c r="K149" i="14"/>
  <c r="K150" i="14"/>
  <c r="K151" i="14"/>
  <c r="K152" i="14"/>
  <c r="K153" i="14"/>
  <c r="K154" i="14"/>
  <c r="K155" i="14"/>
  <c r="K156" i="14"/>
  <c r="K157" i="14"/>
  <c r="K158" i="14"/>
  <c r="K159" i="14"/>
  <c r="K160" i="14"/>
  <c r="K161" i="14"/>
  <c r="K162" i="14"/>
  <c r="K163" i="14"/>
  <c r="K164" i="14"/>
  <c r="K165" i="14"/>
  <c r="K166" i="14"/>
  <c r="K167" i="14"/>
  <c r="K168" i="14"/>
  <c r="K169" i="14"/>
  <c r="K170" i="14"/>
  <c r="K171" i="14"/>
  <c r="K172" i="14"/>
  <c r="K173" i="14"/>
  <c r="K174" i="14"/>
  <c r="K175" i="14"/>
  <c r="K176" i="14"/>
  <c r="K177" i="14"/>
  <c r="K178" i="14"/>
  <c r="K179" i="14"/>
  <c r="K180" i="14"/>
  <c r="K181" i="14"/>
  <c r="K182" i="14"/>
  <c r="K183" i="14"/>
  <c r="K184" i="14"/>
  <c r="K185" i="14"/>
  <c r="K186" i="14"/>
  <c r="K187" i="14"/>
  <c r="K188" i="14"/>
  <c r="K189" i="14"/>
  <c r="K190" i="14"/>
  <c r="K191" i="14"/>
  <c r="K192" i="14"/>
  <c r="K193" i="14"/>
  <c r="K194" i="14"/>
  <c r="J26" i="14"/>
  <c r="J27" i="14"/>
  <c r="J28" i="14"/>
  <c r="J29" i="14"/>
  <c r="J30" i="14"/>
  <c r="J31" i="14"/>
  <c r="J32" i="14"/>
  <c r="J33" i="14"/>
  <c r="J34" i="14"/>
  <c r="J35" i="14"/>
  <c r="J36" i="14"/>
  <c r="J37" i="14"/>
  <c r="J38" i="14"/>
  <c r="J39" i="14"/>
  <c r="J40" i="14"/>
  <c r="J41" i="14"/>
  <c r="J42" i="14"/>
  <c r="J43" i="14"/>
  <c r="J44" i="14"/>
  <c r="J45" i="14"/>
  <c r="J46" i="14"/>
  <c r="J47" i="14"/>
  <c r="J48" i="14"/>
  <c r="J49" i="14"/>
  <c r="J50" i="14"/>
  <c r="J51" i="14"/>
  <c r="J52" i="14"/>
  <c r="J53" i="14"/>
  <c r="J54" i="14"/>
  <c r="J55" i="14"/>
  <c r="J56" i="14"/>
  <c r="J57" i="14"/>
  <c r="J58" i="14"/>
  <c r="J59" i="14"/>
  <c r="J60" i="14"/>
  <c r="J61" i="14"/>
  <c r="J62" i="14"/>
  <c r="J63" i="14"/>
  <c r="J64" i="14"/>
  <c r="J65" i="14"/>
  <c r="J66" i="14"/>
  <c r="J67" i="14"/>
  <c r="J68" i="14"/>
  <c r="J69" i="14"/>
  <c r="J70" i="14"/>
  <c r="J71" i="14"/>
  <c r="J72" i="14"/>
  <c r="J73" i="14"/>
  <c r="J74" i="14"/>
  <c r="J75" i="14"/>
  <c r="J76" i="14"/>
  <c r="J77" i="14"/>
  <c r="J78" i="14"/>
  <c r="J79" i="14"/>
  <c r="J80" i="14"/>
  <c r="J81" i="14"/>
  <c r="J82" i="14"/>
  <c r="J83" i="14"/>
  <c r="J84" i="14"/>
  <c r="J85" i="14"/>
  <c r="J86" i="14"/>
  <c r="J87" i="14"/>
  <c r="J88" i="14"/>
  <c r="J89" i="14"/>
  <c r="J90" i="14"/>
  <c r="J91" i="14"/>
  <c r="J92" i="14"/>
  <c r="J93" i="14"/>
  <c r="J94" i="14"/>
  <c r="J95" i="14"/>
  <c r="J96" i="14"/>
  <c r="J97" i="14"/>
  <c r="J98" i="14"/>
  <c r="J99" i="14"/>
  <c r="J100" i="14"/>
  <c r="J101" i="14"/>
  <c r="J102" i="14"/>
  <c r="J103" i="14"/>
  <c r="J104" i="14"/>
  <c r="J105" i="14"/>
  <c r="J106" i="14"/>
  <c r="J107" i="14"/>
  <c r="J108" i="14"/>
  <c r="J109" i="14"/>
  <c r="J110" i="14"/>
  <c r="J111" i="14"/>
  <c r="J112" i="14"/>
  <c r="J113" i="14"/>
  <c r="J114" i="14"/>
  <c r="J115" i="14"/>
  <c r="J116" i="14"/>
  <c r="J117" i="14"/>
  <c r="J118" i="14"/>
  <c r="J119" i="14"/>
  <c r="J120" i="14"/>
  <c r="J121" i="14"/>
  <c r="J122" i="14"/>
  <c r="J123" i="14"/>
  <c r="J124" i="14"/>
  <c r="J125" i="14"/>
  <c r="J126" i="14"/>
  <c r="J127" i="14"/>
  <c r="J128" i="14"/>
  <c r="J129" i="14"/>
  <c r="J130" i="14"/>
  <c r="J131" i="14"/>
  <c r="J132" i="14"/>
  <c r="J133" i="14"/>
  <c r="J134" i="14"/>
  <c r="J135" i="14"/>
  <c r="J136" i="14"/>
  <c r="J137" i="14"/>
  <c r="J138" i="14"/>
  <c r="J139" i="14"/>
  <c r="J140" i="14"/>
  <c r="J141" i="14"/>
  <c r="J142" i="14"/>
  <c r="J143" i="14"/>
  <c r="J144" i="14"/>
  <c r="J145" i="14"/>
  <c r="J146" i="14"/>
  <c r="J147" i="14"/>
  <c r="J148" i="14"/>
  <c r="J149" i="14"/>
  <c r="J150" i="14"/>
  <c r="J151" i="14"/>
  <c r="J152" i="14"/>
  <c r="J153" i="14"/>
  <c r="J154" i="14"/>
  <c r="J155" i="14"/>
  <c r="J156" i="14"/>
  <c r="J157" i="14"/>
  <c r="J158" i="14"/>
  <c r="J159" i="14"/>
  <c r="J160" i="14"/>
  <c r="J161" i="14"/>
  <c r="J162" i="14"/>
  <c r="J163" i="14"/>
  <c r="J164" i="14"/>
  <c r="J165" i="14"/>
  <c r="J166" i="14"/>
  <c r="J167" i="14"/>
  <c r="J168" i="14"/>
  <c r="J169" i="14"/>
  <c r="J170" i="14"/>
  <c r="J171" i="14"/>
  <c r="J172" i="14"/>
  <c r="J173" i="14"/>
  <c r="J174" i="14"/>
  <c r="J175" i="14"/>
  <c r="J176" i="14"/>
  <c r="J177" i="14"/>
  <c r="J178" i="14"/>
  <c r="J179" i="14"/>
  <c r="J180" i="14"/>
  <c r="J181" i="14"/>
  <c r="J182" i="14"/>
  <c r="J183" i="14"/>
  <c r="J184" i="14"/>
  <c r="J185" i="14"/>
  <c r="J186" i="14"/>
  <c r="J187" i="14"/>
  <c r="J188" i="14"/>
  <c r="J189" i="14"/>
  <c r="J190" i="14"/>
  <c r="J191" i="14"/>
  <c r="J192" i="14"/>
  <c r="J193" i="14"/>
  <c r="J194" i="14"/>
  <c r="K25" i="14"/>
  <c r="J25" i="14"/>
  <c r="I26" i="14"/>
  <c r="I27" i="14"/>
  <c r="I28" i="14"/>
  <c r="I29" i="14"/>
  <c r="I30" i="14"/>
  <c r="I31" i="14"/>
  <c r="I32" i="14"/>
  <c r="I33" i="14"/>
  <c r="I34" i="14"/>
  <c r="I35" i="14"/>
  <c r="I36" i="14"/>
  <c r="I37" i="14"/>
  <c r="I38" i="14"/>
  <c r="I39" i="14"/>
  <c r="I40" i="14"/>
  <c r="I41" i="14"/>
  <c r="I42" i="14"/>
  <c r="I43" i="14"/>
  <c r="I44" i="14"/>
  <c r="I45" i="14"/>
  <c r="I46" i="14"/>
  <c r="I47" i="14"/>
  <c r="I48" i="14"/>
  <c r="I49" i="14"/>
  <c r="I50" i="14"/>
  <c r="I51" i="14"/>
  <c r="I52" i="14"/>
  <c r="I53" i="14"/>
  <c r="I54" i="14"/>
  <c r="I55" i="14"/>
  <c r="I56" i="14"/>
  <c r="I57" i="14"/>
  <c r="I58" i="14"/>
  <c r="I59" i="14"/>
  <c r="I60" i="14"/>
  <c r="I61" i="14"/>
  <c r="I62" i="14"/>
  <c r="I63" i="14"/>
  <c r="I64" i="14"/>
  <c r="I65" i="14"/>
  <c r="I66" i="14"/>
  <c r="I67" i="14"/>
  <c r="I68" i="14"/>
  <c r="I69" i="14"/>
  <c r="I70" i="14"/>
  <c r="I71" i="14"/>
  <c r="I72" i="14"/>
  <c r="I73" i="14"/>
  <c r="I74" i="14"/>
  <c r="I75" i="14"/>
  <c r="I76" i="14"/>
  <c r="I77" i="14"/>
  <c r="I78" i="14"/>
  <c r="I79" i="14"/>
  <c r="I80" i="14"/>
  <c r="I81" i="14"/>
  <c r="I82" i="14"/>
  <c r="I83" i="14"/>
  <c r="I84" i="14"/>
  <c r="I85" i="14"/>
  <c r="I86" i="14"/>
  <c r="I87" i="14"/>
  <c r="I88" i="14"/>
  <c r="I89" i="14"/>
  <c r="I90" i="14"/>
  <c r="I91" i="14"/>
  <c r="I92" i="14"/>
  <c r="I93" i="14"/>
  <c r="I94" i="14"/>
  <c r="I95" i="14"/>
  <c r="I96" i="14"/>
  <c r="I97" i="14"/>
  <c r="I98" i="14"/>
  <c r="I99" i="14"/>
  <c r="I100" i="14"/>
  <c r="I101" i="14"/>
  <c r="I102" i="14"/>
  <c r="I103" i="14"/>
  <c r="I104" i="14"/>
  <c r="I105" i="14"/>
  <c r="I106" i="14"/>
  <c r="I107" i="14"/>
  <c r="I108" i="14"/>
  <c r="I109" i="14"/>
  <c r="I110" i="14"/>
  <c r="I111" i="14"/>
  <c r="I112" i="14"/>
  <c r="I113" i="14"/>
  <c r="I114" i="14"/>
  <c r="I115" i="14"/>
  <c r="I116" i="14"/>
  <c r="I117" i="14"/>
  <c r="I118" i="14"/>
  <c r="I119" i="14"/>
  <c r="I120" i="14"/>
  <c r="I121" i="14"/>
  <c r="I122" i="14"/>
  <c r="I123" i="14"/>
  <c r="I124" i="14"/>
  <c r="I125" i="14"/>
  <c r="I126" i="14"/>
  <c r="I127" i="14"/>
  <c r="I128" i="14"/>
  <c r="I129" i="14"/>
  <c r="I130" i="14"/>
  <c r="I131" i="14"/>
  <c r="I132" i="14"/>
  <c r="I133" i="14"/>
  <c r="I134" i="14"/>
  <c r="I135" i="14"/>
  <c r="I136" i="14"/>
  <c r="I137" i="14"/>
  <c r="I138" i="14"/>
  <c r="I139" i="14"/>
  <c r="I140" i="14"/>
  <c r="I141" i="14"/>
  <c r="I142" i="14"/>
  <c r="I143" i="14"/>
  <c r="I144" i="14"/>
  <c r="I145" i="14"/>
  <c r="I146" i="14"/>
  <c r="I147" i="14"/>
  <c r="I148" i="14"/>
  <c r="I149" i="14"/>
  <c r="I150" i="14"/>
  <c r="I151" i="14"/>
  <c r="I152" i="14"/>
  <c r="I153" i="14"/>
  <c r="I154" i="14"/>
  <c r="I155" i="14"/>
  <c r="I156" i="14"/>
  <c r="I157" i="14"/>
  <c r="I158" i="14"/>
  <c r="I159" i="14"/>
  <c r="I160" i="14"/>
  <c r="I161" i="14"/>
  <c r="I162" i="14"/>
  <c r="I163" i="14"/>
  <c r="I164" i="14"/>
  <c r="I165" i="14"/>
  <c r="I166" i="14"/>
  <c r="I167" i="14"/>
  <c r="I168" i="14"/>
  <c r="I169" i="14"/>
  <c r="I170" i="14"/>
  <c r="I171" i="14"/>
  <c r="I172" i="14"/>
  <c r="I173" i="14"/>
  <c r="I174" i="14"/>
  <c r="I175" i="14"/>
  <c r="I176" i="14"/>
  <c r="I177" i="14"/>
  <c r="I178" i="14"/>
  <c r="I179" i="14"/>
  <c r="I180" i="14"/>
  <c r="I181" i="14"/>
  <c r="I182" i="14"/>
  <c r="I183" i="14"/>
  <c r="I184" i="14"/>
  <c r="I185" i="14"/>
  <c r="I186" i="14"/>
  <c r="I187" i="14"/>
  <c r="I188" i="14"/>
  <c r="I189" i="14"/>
  <c r="I190" i="14"/>
  <c r="I191" i="14"/>
  <c r="I192" i="14"/>
  <c r="I193" i="14"/>
  <c r="I194" i="14"/>
  <c r="I25" i="14"/>
</calcChain>
</file>

<file path=xl/sharedStrings.xml><?xml version="1.0" encoding="utf-8"?>
<sst xmlns="http://schemas.openxmlformats.org/spreadsheetml/2006/main" count="830" uniqueCount="275">
  <si>
    <t>Version</t>
  </si>
  <si>
    <t>PÉRIODE DE DÉCLARATION</t>
  </si>
  <si>
    <t>Les cases vertes sont à renseigner</t>
  </si>
  <si>
    <t>ENTRÉES</t>
  </si>
  <si>
    <t>RÉEMPLOI</t>
  </si>
  <si>
    <t>tonnes</t>
  </si>
  <si>
    <t>RÉUTILISATION</t>
  </si>
  <si>
    <t>Date de prélévement</t>
  </si>
  <si>
    <t>Désignation du produit</t>
  </si>
  <si>
    <t>catégorie du décret</t>
  </si>
  <si>
    <t>fonction du décret</t>
  </si>
  <si>
    <t>famille Valdelia</t>
  </si>
  <si>
    <t>Poids unitaire (kg)</t>
  </si>
  <si>
    <t>Unités prélevées</t>
  </si>
  <si>
    <t>Montant du soutien après calcul</t>
  </si>
  <si>
    <t>€</t>
  </si>
  <si>
    <t>soutenues à 145€/tonne</t>
  </si>
  <si>
    <t>Nb d'unités vendues ou données ou utilisées en interne</t>
  </si>
  <si>
    <t xml:space="preserve"> Pays</t>
  </si>
  <si>
    <t>Catégorie du décret</t>
  </si>
  <si>
    <t>Description</t>
  </si>
  <si>
    <t>Fonction du décret</t>
  </si>
  <si>
    <t>Literie</t>
  </si>
  <si>
    <t>Avec collecte</t>
  </si>
  <si>
    <t>Sans collecte</t>
  </si>
  <si>
    <t>Provenance</t>
  </si>
  <si>
    <t>Renseigner le tableau ci-dessous pour les éléments collectés pour l'activité réutilisation : ↓</t>
  </si>
  <si>
    <t>PAV</t>
  </si>
  <si>
    <t>Distance de collecte</t>
  </si>
  <si>
    <t>soutenues à 100€/tonne</t>
  </si>
  <si>
    <r>
      <rPr>
        <b/>
        <u/>
        <sz val="11"/>
        <color theme="1"/>
        <rFont val="Century Gothic"/>
        <family val="2"/>
      </rPr>
      <t>DONT</t>
    </r>
    <r>
      <rPr>
        <b/>
        <sz val="11"/>
        <color theme="1"/>
        <rFont val="Century Gothic"/>
        <family val="2"/>
      </rPr>
      <t xml:space="preserve"> Tonnes collectées pour la réutilisation &gt; 30km (t)</t>
    </r>
  </si>
  <si>
    <t>Tonnes collectées dans le cadre de la coordination d'une opération Valdelia (t)</t>
  </si>
  <si>
    <t>Ne pas remplir ce tableau, sommes automatiques</t>
  </si>
  <si>
    <r>
      <rPr>
        <b/>
        <sz val="10"/>
        <color theme="1"/>
        <rFont val="Century Gothic"/>
        <family val="2"/>
      </rPr>
      <t xml:space="preserve">somme des unités vendues/données/utilisées en interne 
</t>
    </r>
    <r>
      <rPr>
        <b/>
        <sz val="10"/>
        <color rgb="FFFF0000"/>
        <rFont val="Century Gothic"/>
        <family val="2"/>
      </rPr>
      <t>Ne pas remplir, somme automatique du tableau ci-dessous</t>
    </r>
  </si>
  <si>
    <r>
      <rPr>
        <b/>
        <u/>
        <sz val="11"/>
        <color theme="1"/>
        <rFont val="Century Gothic"/>
        <family val="2"/>
      </rPr>
      <t>DONT</t>
    </r>
    <r>
      <rPr>
        <b/>
        <sz val="11"/>
        <color theme="1"/>
        <rFont val="Century Gothic"/>
        <family val="2"/>
      </rPr>
      <t xml:space="preserve"> Tonnes vendues/données / utilisées en interne issues de collecte réutilisation &gt; 30km</t>
    </r>
  </si>
  <si>
    <t>Tonnes en vue de la préparation à la réutilisation (t)</t>
  </si>
  <si>
    <r>
      <t xml:space="preserve">Opération concernant au minimum 3 partenaires ESS conventionnés VADLELIA dont le coordinateur, pour un volume de collecte total supérieur ou égal à 5 tonnes. Soutenu à 30€/tonne </t>
    </r>
    <r>
      <rPr>
        <b/>
        <sz val="10"/>
        <color rgb="FFFF0000"/>
        <rFont val="Century Gothic"/>
        <family val="2"/>
      </rPr>
      <t xml:space="preserve">plafonné à 600 €. </t>
    </r>
  </si>
  <si>
    <t>Coordination d'opération de collecte Valdelia</t>
  </si>
  <si>
    <t>Date de l'opération</t>
  </si>
  <si>
    <t>Nom du détenteur</t>
  </si>
  <si>
    <t>Nombre de partenaires VALDELIA participants</t>
  </si>
  <si>
    <t>Total montant du soutien coordination</t>
  </si>
  <si>
    <t xml:space="preserve">Soutien coordination (€) </t>
  </si>
  <si>
    <t>Renseigner le tableau ci-dessous avec le tonnage total collecté pour chaque opération coordonnées : ↓</t>
  </si>
  <si>
    <t>Attention, si le total 4 est rempli : totaux 1,2,3 à ne pas remplir.</t>
  </si>
  <si>
    <t xml:space="preserve">Renseigner les éléments liés au dépenses pour favoriser les actions communication et d'information auprès du consommateur sur l'impact
environnemental, économique et social de son geste d'achat et pour la promotion des activités de préparation à la réutilisation et/ou de
réemploi des DEA non-ménagers. </t>
  </si>
  <si>
    <t>Noms de chaque partenaire participant à l'opération (obligatoire)</t>
  </si>
  <si>
    <t>Renseigner le tonnage total collecté dans le cadre d'une opération de collecte coordonnées par votre structure sur demande Valdelia (en kg) :</t>
  </si>
  <si>
    <t>Nature de la dépense</t>
  </si>
  <si>
    <t>Date</t>
  </si>
  <si>
    <t>Soutien sollicité</t>
  </si>
  <si>
    <t>Renseigner le tableau ci-dessous avec les actions de Promotion - Communication - Information : ↓</t>
  </si>
  <si>
    <t>Soutien à la Promotion - Comunication - Information (PCI)</t>
  </si>
  <si>
    <t>Soutien plafonné à 1000€/an</t>
  </si>
  <si>
    <t>Type de soutien PCI</t>
  </si>
  <si>
    <t>Collecte prise en charge par la structure</t>
  </si>
  <si>
    <t>Collecte non prise en charge par la structure</t>
  </si>
  <si>
    <t>Tonnes collectées dans le cadre d'une demande spéciale mandatée par Valdelia &lt; 72h ouvrées (t)</t>
  </si>
  <si>
    <t>OUI &gt; 30km</t>
  </si>
  <si>
    <t>NON &lt; 30Km ou protocole &lt;72h</t>
  </si>
  <si>
    <r>
      <t xml:space="preserve">Date de validation par le conseiller technique régional </t>
    </r>
    <r>
      <rPr>
        <b/>
        <sz val="9"/>
        <color rgb="FFFF0000"/>
        <rFont val="Century Gothic"/>
        <family val="2"/>
      </rPr>
      <t>en cas d'évenement</t>
    </r>
  </si>
  <si>
    <r>
      <t xml:space="preserve">Jutificatifs fournis
(documents édités, factures, photos, programme évènements, articles presse, mailing ou courrier, programme)
</t>
    </r>
    <r>
      <rPr>
        <b/>
        <sz val="9"/>
        <color rgb="FFFF0000"/>
        <rFont val="Century Gothic"/>
        <family val="2"/>
      </rPr>
      <t>Pour les envenements :</t>
    </r>
    <r>
      <rPr>
        <b/>
        <sz val="9"/>
        <color theme="1"/>
        <rFont val="Century Gothic"/>
        <family val="2"/>
      </rPr>
      <t xml:space="preserve"> mail de validation du conseiller technique de votre région.</t>
    </r>
  </si>
  <si>
    <t>Distance ou protocole 72h</t>
  </si>
  <si>
    <r>
      <t>TOTAL
Tonnes collectées</t>
    </r>
    <r>
      <rPr>
        <b/>
        <sz val="9"/>
        <color rgb="FFFF0000"/>
        <rFont val="Century Gothic"/>
        <family val="2"/>
      </rPr>
      <t xml:space="preserve"> COORDINATION (kg)</t>
    </r>
  </si>
  <si>
    <t xml:space="preserve">Montant de la dépense (€) </t>
  </si>
  <si>
    <t xml:space="preserve">Total montant du soutien PCI sollicité </t>
  </si>
  <si>
    <t>Collecté plus de 30KM des locaux de la structure.</t>
  </si>
  <si>
    <t>Supérieure à 30km</t>
  </si>
  <si>
    <t>PCI 3 : Evènement DEA Pro validé par Valdelia</t>
  </si>
  <si>
    <t>Tonnes collectées/apportées en vue de réemploi (t)</t>
  </si>
  <si>
    <t>Total des entrées Réemploi</t>
  </si>
  <si>
    <t>TOTAL ENTREES Réutilisation pour ce trimestre (t) :</t>
  </si>
  <si>
    <t>Provenances entrées Réutilisation</t>
  </si>
  <si>
    <t>Provenances entrées Réemploi</t>
  </si>
  <si>
    <t>Tonnes vendues / données / utilisées en interne sans collecte.</t>
  </si>
  <si>
    <t>Tonnes vendues / données / utilisées en interne avec collecte</t>
  </si>
  <si>
    <t>SORTIES REEMPLOI</t>
  </si>
  <si>
    <t xml:space="preserve">Merci de bien différencier les sorties (ventes, dons, utilisations internes) qui ont fait l'objet d'une collecte et celles provenant d'aports directs sur votre site afin que les soutiens soient correctement attribués. 
Valdelia demandera le remboursement de tout trop-perçu identifié lors des contrôles/audits.
</t>
  </si>
  <si>
    <t>SORTIES REUTILISATION</t>
  </si>
  <si>
    <t>supplément de 45€/tonne</t>
  </si>
  <si>
    <r>
      <rPr>
        <b/>
        <sz val="14"/>
        <color indexed="23"/>
        <rFont val="Century Gothic"/>
        <family val="2"/>
      </rPr>
      <t>Renseigner le tableau ci-dessous pour les éléments vendus, donnés ou utilisés en interne pour l'activité réutilisation :  ↓</t>
    </r>
    <r>
      <rPr>
        <sz val="11"/>
        <rFont val="Century Gothic"/>
        <family val="2"/>
      </rPr>
      <t xml:space="preserve">
</t>
    </r>
    <r>
      <rPr>
        <sz val="8"/>
        <rFont val="Century Gothic"/>
        <family val="2"/>
      </rPr>
      <t xml:space="preserve">Merci de détailler ligne à ligne les produits (vous pouvez regrouper les types de meubles par « Désignation » si vous le souhaitez). 
</t>
    </r>
  </si>
  <si>
    <r>
      <rPr>
        <b/>
        <sz val="14"/>
        <color indexed="23"/>
        <rFont val="Century Gothic"/>
        <family val="2"/>
      </rPr>
      <t>Renseigner le tableau ci-dessous pour les éléments vendus, donnés ou utilisés en interne pour l'activité réemploi :  ↓</t>
    </r>
    <r>
      <rPr>
        <sz val="11"/>
        <rFont val="Century Gothic"/>
        <family val="2"/>
      </rPr>
      <t xml:space="preserve">
</t>
    </r>
    <r>
      <rPr>
        <sz val="8"/>
        <rFont val="Century Gothic"/>
        <family val="2"/>
      </rPr>
      <t xml:space="preserve">Merci de détailler ligne à ligne les produits (vous pouvez regrouper les types de meubles par « Désignation » si vous le souhaitez). 
</t>
    </r>
  </si>
  <si>
    <t>VENTES / DONS / UTILISATION INTERNE REEMPLOI</t>
  </si>
  <si>
    <t>VENTES / DONS / UTILISATION INTERNE REUTILISATION</t>
  </si>
  <si>
    <t>Type d'opération</t>
  </si>
  <si>
    <t>Un seul total doit être renseigné selon le type d'opération.</t>
  </si>
  <si>
    <r>
      <rPr>
        <b/>
        <sz val="9"/>
        <rFont val="Century Gothic"/>
        <family val="2"/>
      </rPr>
      <t xml:space="preserve">TOTAL 1 
</t>
    </r>
    <r>
      <rPr>
        <b/>
        <sz val="9"/>
        <color rgb="FFFF0000"/>
        <rFont val="Century Gothic"/>
        <family val="2"/>
      </rPr>
      <t>ENTREES 
avec collecte (Kg)</t>
    </r>
  </si>
  <si>
    <r>
      <t xml:space="preserve">TOTAL 2
</t>
    </r>
    <r>
      <rPr>
        <b/>
        <sz val="9"/>
        <color rgb="FFFF0000"/>
        <rFont val="Century Gothic"/>
        <family val="2"/>
      </rPr>
      <t>ENTREES
sans collecte (kg)</t>
    </r>
  </si>
  <si>
    <t>Avec Collecte</t>
  </si>
  <si>
    <t>Sans Collecte (apport direct…)</t>
  </si>
  <si>
    <t>Univers</t>
  </si>
  <si>
    <t>Armoire À Rideaux Basse</t>
  </si>
  <si>
    <t>CAT05</t>
  </si>
  <si>
    <t>Meubles de bureau</t>
  </si>
  <si>
    <t>PPT</t>
  </si>
  <si>
    <t>Bureau</t>
  </si>
  <si>
    <t>Armoire en bois avec porte</t>
  </si>
  <si>
    <t>CAT10</t>
  </si>
  <si>
    <t xml:space="preserve">Mobiliers techniques, commerciaux et de collectivités </t>
  </si>
  <si>
    <t>Rangement</t>
  </si>
  <si>
    <t>Agencement</t>
  </si>
  <si>
    <t>Armoire Haute Porte Battante</t>
  </si>
  <si>
    <t>Scolaire</t>
  </si>
  <si>
    <t>Armoire Portes Battantes Haute</t>
  </si>
  <si>
    <t>Bac à livres</t>
  </si>
  <si>
    <t>Banc</t>
  </si>
  <si>
    <t>CAT09</t>
  </si>
  <si>
    <t>Sièges</t>
  </si>
  <si>
    <t>Assises</t>
  </si>
  <si>
    <t>Banc avec dossier</t>
  </si>
  <si>
    <t>Banc/banquette rembourrée</t>
  </si>
  <si>
    <t>Bibliothèque en bois (sans porte)</t>
  </si>
  <si>
    <t>Bras</t>
  </si>
  <si>
    <t>Magasin</t>
  </si>
  <si>
    <t>Restauration</t>
  </si>
  <si>
    <t>Buffet bas</t>
  </si>
  <si>
    <t>Buffet haut</t>
  </si>
  <si>
    <t>Bureau (sans caisson)</t>
  </si>
  <si>
    <t>Bureau 1 place</t>
  </si>
  <si>
    <t>Bureau 2 places</t>
  </si>
  <si>
    <t>Bureau administratif</t>
  </si>
  <si>
    <t>Bureau de maître</t>
  </si>
  <si>
    <t>Autres</t>
  </si>
  <si>
    <t>Cadre de lit 1 place</t>
  </si>
  <si>
    <t>CAT03</t>
  </si>
  <si>
    <t>Meubles de chambres à coucher</t>
  </si>
  <si>
    <t>Médical</t>
  </si>
  <si>
    <t>Hébergement</t>
  </si>
  <si>
    <t>Caisse supermarché</t>
  </si>
  <si>
    <t>Technique</t>
  </si>
  <si>
    <t>Chaise Administration</t>
  </si>
  <si>
    <t>Chaise Restauration Rembourrée</t>
  </si>
  <si>
    <t>Chariot à glissière</t>
  </si>
  <si>
    <t>CAT06</t>
  </si>
  <si>
    <t>Meubles de cuisine</t>
  </si>
  <si>
    <t>Chauffeuse (1 place)</t>
  </si>
  <si>
    <t>Chevalet d'écriture</t>
  </si>
  <si>
    <t>Chevet</t>
  </si>
  <si>
    <t>Claustra</t>
  </si>
  <si>
    <t>CAT01</t>
  </si>
  <si>
    <t>Meubles de salon/ salle à manger</t>
  </si>
  <si>
    <t>Colonnes rainurés</t>
  </si>
  <si>
    <t>Commodes hautes</t>
  </si>
  <si>
    <t>Comptoir de bar</t>
  </si>
  <si>
    <t>Couette - oreiller - duvet</t>
  </si>
  <si>
    <t>CAT11</t>
  </si>
  <si>
    <t>Produits rembourrées de couchage et d'assises</t>
  </si>
  <si>
    <t>Distributeur pateaux/couverts</t>
  </si>
  <si>
    <t>Echelle</t>
  </si>
  <si>
    <t>Étagère Métallique Rayonnage</t>
  </si>
  <si>
    <t>Fauteuil cinéma léger</t>
  </si>
  <si>
    <t>Fauteuil D'Accueil (1 place)</t>
  </si>
  <si>
    <t>Fauteuil de direction</t>
  </si>
  <si>
    <t>Matelas 1 place</t>
  </si>
  <si>
    <t>CAT04</t>
  </si>
  <si>
    <t>Matelas 2 places</t>
  </si>
  <si>
    <t>Meuble Bas Porte Coulissantes</t>
  </si>
  <si>
    <t>Meuble Bas Portes Battantes</t>
  </si>
  <si>
    <t>Meuble de cuisine (bas)</t>
  </si>
  <si>
    <t>Meuble de cuisine (haut)</t>
  </si>
  <si>
    <t>Meuble de salle de bain (bas)</t>
  </si>
  <si>
    <t>CAT07</t>
  </si>
  <si>
    <t>Meubles de salle de bain</t>
  </si>
  <si>
    <t>Meuble de salle de bain (haut)</t>
  </si>
  <si>
    <t>Meubles Bas Portes Coulissantes</t>
  </si>
  <si>
    <t>Penderie 2 Colonnes</t>
  </si>
  <si>
    <t>Placard avec portes</t>
  </si>
  <si>
    <t>PLV Basse</t>
  </si>
  <si>
    <t>PLV Haute</t>
  </si>
  <si>
    <t>Podiums hauts</t>
  </si>
  <si>
    <t>Porte Cartables</t>
  </si>
  <si>
    <t>Porte manteau</t>
  </si>
  <si>
    <t>Présentoir bouteilles de vins</t>
  </si>
  <si>
    <t>Présentoir rainurés</t>
  </si>
  <si>
    <t>Présentoirs revues</t>
  </si>
  <si>
    <t>Siège cafétéria</t>
  </si>
  <si>
    <t>Siège poutre 4 places</t>
  </si>
  <si>
    <t>Siège réunion</t>
  </si>
  <si>
    <t>Sommier 1 place</t>
  </si>
  <si>
    <t>Sommier 2 places</t>
  </si>
  <si>
    <t>Table</t>
  </si>
  <si>
    <t>Table basse</t>
  </si>
  <si>
    <t>CAT02</t>
  </si>
  <si>
    <t>Meubles d'appoint</t>
  </si>
  <si>
    <t>Table de réunion</t>
  </si>
  <si>
    <t>Tablette en bois</t>
  </si>
  <si>
    <t>Tête de lit sans table de chevet</t>
  </si>
  <si>
    <t>Vestiaire</t>
  </si>
  <si>
    <t>Vitrine comptoir</t>
  </si>
  <si>
    <t>Vitrine haute en verre</t>
  </si>
  <si>
    <t>Vitrines Hautes</t>
  </si>
  <si>
    <r>
      <t xml:space="preserve">TOTAL 4 
</t>
    </r>
    <r>
      <rPr>
        <b/>
        <sz val="9"/>
        <color rgb="FFFF0000"/>
        <rFont val="Century Gothic"/>
        <family val="2"/>
      </rPr>
      <t xml:space="preserve">ENTREES </t>
    </r>
    <r>
      <rPr>
        <b/>
        <sz val="9"/>
        <rFont val="Century Gothic"/>
        <family val="2"/>
      </rPr>
      <t>PROTOCOLE 72h</t>
    </r>
    <r>
      <rPr>
        <b/>
        <sz val="9"/>
        <color rgb="FFFF0000"/>
        <rFont val="Century Gothic"/>
        <family val="2"/>
      </rPr>
      <t xml:space="preserve"> (kg)</t>
    </r>
  </si>
  <si>
    <t>Inférieure (ou =) à 30km 
ou protocole &lt; 72h</t>
  </si>
  <si>
    <t>Avec collecte : camion en propre ou prestataire.
Sans collecte : apports direct sur votre site ou transport non pris en charge.</t>
  </si>
  <si>
    <t>Avec collecte : camion en propre ou prestataire.
Sans collecte : prélèvements Point d'Apport Volontaire (PAV)service MIKRÔ, collecte non prise en charge.</t>
  </si>
  <si>
    <t>Tonnages collectés par votre structure à plus de 30 km de son siège/local.</t>
  </si>
  <si>
    <r>
      <t xml:space="preserve">Soutien exeptionnel à la </t>
    </r>
    <r>
      <rPr>
        <b/>
        <sz val="10"/>
        <color rgb="FFFF0000"/>
        <rFont val="Century Gothic"/>
        <family val="2"/>
      </rPr>
      <t>collecte rapide mandatée par Valdelia faisant l'objet d'un protocole.</t>
    </r>
    <r>
      <rPr>
        <b/>
        <sz val="10"/>
        <color theme="0" tint="-0.499984740745262"/>
        <rFont val="Century Gothic"/>
        <family val="2"/>
      </rPr>
      <t xml:space="preserve">
</t>
    </r>
  </si>
  <si>
    <t>PCI 2 : Création/conception numérique/web</t>
  </si>
  <si>
    <t>PCI 1 : Impressions documents, fabrication signalétique</t>
  </si>
  <si>
    <r>
      <t xml:space="preserve">TOTAL 3 </t>
    </r>
    <r>
      <rPr>
        <b/>
        <sz val="9"/>
        <color rgb="FFFF0000"/>
        <rFont val="Century Gothic"/>
        <family val="2"/>
      </rPr>
      <t>ENTREES</t>
    </r>
    <r>
      <rPr>
        <b/>
        <sz val="9"/>
        <rFont val="Century Gothic"/>
        <family val="2"/>
      </rPr>
      <t xml:space="preserve"> 
sans collecte </t>
    </r>
    <r>
      <rPr>
        <b/>
        <sz val="9"/>
        <color rgb="FFFF0000"/>
        <rFont val="Century Gothic"/>
        <family val="2"/>
      </rPr>
      <t>(kg)</t>
    </r>
  </si>
  <si>
    <r>
      <rPr>
        <b/>
        <sz val="9"/>
        <rFont val="Century Gothic"/>
        <family val="2"/>
      </rPr>
      <t xml:space="preserve">TOTAL 1 
</t>
    </r>
    <r>
      <rPr>
        <b/>
        <sz val="9"/>
        <color rgb="FFFF0000"/>
        <rFont val="Century Gothic"/>
        <family val="2"/>
      </rPr>
      <t xml:space="preserve">ENTREES </t>
    </r>
    <r>
      <rPr>
        <b/>
        <sz val="9"/>
        <rFont val="Century Gothic"/>
        <family val="2"/>
      </rPr>
      <t xml:space="preserve">avec collecte 
</t>
    </r>
    <r>
      <rPr>
        <b/>
        <sz val="9"/>
        <color rgb="FFFF0000"/>
        <rFont val="Century Gothic"/>
        <family val="2"/>
      </rPr>
      <t>(Kg)</t>
    </r>
  </si>
  <si>
    <r>
      <t xml:space="preserve">TOTAL 2 </t>
    </r>
    <r>
      <rPr>
        <b/>
        <sz val="9"/>
        <color rgb="FFFF0000"/>
        <rFont val="Century Gothic"/>
        <family val="2"/>
      </rPr>
      <t>DONT ENTREES</t>
    </r>
    <r>
      <rPr>
        <b/>
        <sz val="9"/>
        <rFont val="Century Gothic"/>
        <family val="2"/>
      </rPr>
      <t xml:space="preserve"> 
A PLUS de 30km 
</t>
    </r>
    <r>
      <rPr>
        <b/>
        <sz val="9"/>
        <color rgb="FFFF0000"/>
        <rFont val="Century Gothic"/>
        <family val="2"/>
      </rPr>
      <t>(kg)</t>
    </r>
  </si>
  <si>
    <r>
      <rPr>
        <b/>
        <sz val="10"/>
        <rFont val="Century Gothic"/>
        <family val="2"/>
      </rPr>
      <t>TOTAL 1</t>
    </r>
    <r>
      <rPr>
        <b/>
        <sz val="10"/>
        <color rgb="FFFF0000"/>
        <rFont val="Century Gothic"/>
        <family val="2"/>
      </rPr>
      <t xml:space="preserve">
SORTIES
vente /don int/ext 
</t>
    </r>
    <r>
      <rPr>
        <b/>
        <sz val="10"/>
        <rFont val="Century Gothic"/>
        <family val="2"/>
      </rPr>
      <t xml:space="preserve">SANS collecte </t>
    </r>
    <r>
      <rPr>
        <b/>
        <sz val="10"/>
        <color rgb="FFFF0000"/>
        <rFont val="Century Gothic"/>
        <family val="2"/>
      </rPr>
      <t xml:space="preserve">
Kg</t>
    </r>
  </si>
  <si>
    <r>
      <rPr>
        <b/>
        <sz val="10"/>
        <rFont val="Century Gothic"/>
        <family val="2"/>
      </rPr>
      <t>TOTAL 2</t>
    </r>
    <r>
      <rPr>
        <b/>
        <sz val="10"/>
        <color rgb="FFFF0000"/>
        <rFont val="Century Gothic"/>
        <family val="2"/>
      </rPr>
      <t xml:space="preserve">
SORTIES
vente /don int/ext 
</t>
    </r>
    <r>
      <rPr>
        <b/>
        <sz val="10"/>
        <rFont val="Century Gothic"/>
        <family val="2"/>
      </rPr>
      <t>AVEC collecte</t>
    </r>
    <r>
      <rPr>
        <b/>
        <sz val="10"/>
        <color rgb="FFFF0000"/>
        <rFont val="Century Gothic"/>
        <family val="2"/>
      </rPr>
      <t xml:space="preserve">
Kg</t>
    </r>
  </si>
  <si>
    <r>
      <rPr>
        <b/>
        <sz val="11"/>
        <rFont val="Century Gothic"/>
        <family val="2"/>
      </rPr>
      <t>TOTAL 1</t>
    </r>
    <r>
      <rPr>
        <b/>
        <sz val="11"/>
        <color rgb="FFFF0000"/>
        <rFont val="Century Gothic"/>
        <family val="2"/>
      </rPr>
      <t xml:space="preserve">
vente /don int/ext 
</t>
    </r>
    <r>
      <rPr>
        <b/>
        <sz val="11"/>
        <rFont val="Century Gothic"/>
        <family val="2"/>
      </rPr>
      <t>SANS collecte</t>
    </r>
    <r>
      <rPr>
        <b/>
        <sz val="11"/>
        <color rgb="FFFF0000"/>
        <rFont val="Century Gothic"/>
        <family val="2"/>
      </rPr>
      <t xml:space="preserve"> 
(Kg)</t>
    </r>
  </si>
  <si>
    <r>
      <rPr>
        <b/>
        <sz val="11"/>
        <rFont val="Century Gothic"/>
        <family val="2"/>
      </rPr>
      <t>TOTAL 2</t>
    </r>
    <r>
      <rPr>
        <b/>
        <sz val="11"/>
        <color rgb="FFFF0000"/>
        <rFont val="Century Gothic"/>
        <family val="2"/>
      </rPr>
      <t xml:space="preserve">
vente /don int/ext 
</t>
    </r>
    <r>
      <rPr>
        <b/>
        <sz val="11"/>
        <rFont val="Century Gothic"/>
        <family val="2"/>
      </rPr>
      <t>AVEC collecte</t>
    </r>
    <r>
      <rPr>
        <b/>
        <sz val="11"/>
        <color rgb="FFFF0000"/>
        <rFont val="Century Gothic"/>
        <family val="2"/>
      </rPr>
      <t xml:space="preserve"> 
(Kg)</t>
    </r>
  </si>
  <si>
    <r>
      <rPr>
        <b/>
        <sz val="11"/>
        <rFont val="Century Gothic"/>
        <family val="2"/>
      </rPr>
      <t>TOTAL 3</t>
    </r>
    <r>
      <rPr>
        <b/>
        <sz val="11"/>
        <color rgb="FFFF0000"/>
        <rFont val="Century Gothic"/>
        <family val="2"/>
      </rPr>
      <t xml:space="preserve">
</t>
    </r>
    <r>
      <rPr>
        <b/>
        <sz val="11"/>
        <rFont val="Century Gothic"/>
        <family val="2"/>
      </rPr>
      <t>Issu de collecte</t>
    </r>
    <r>
      <rPr>
        <b/>
        <sz val="11"/>
        <color rgb="FFFF0000"/>
        <rFont val="Century Gothic"/>
        <family val="2"/>
      </rPr>
      <t xml:space="preserve"> REUTILISATION à +/- de 30KM</t>
    </r>
    <r>
      <rPr>
        <b/>
        <sz val="11"/>
        <color theme="1"/>
        <rFont val="Century Gothic"/>
        <family val="2"/>
      </rPr>
      <t xml:space="preserve"> des locaux de la structure 
</t>
    </r>
    <r>
      <rPr>
        <b/>
        <sz val="11"/>
        <color rgb="FFFF0000"/>
        <rFont val="Century Gothic"/>
        <family val="2"/>
      </rPr>
      <t>ou protocole &lt;72h
(Kg)</t>
    </r>
  </si>
  <si>
    <t>Merci de bien différencier les sorties (ventes, dons, utilisations internes) qui ont fait l'objet d'une collecte et celles provenant d'aports directs (PAV) sur votre site afin que les soutiens soient correctement attribués. 
Valdelia demandera le remboursement de tout trop-perçu identifié lors des contrôles/audits.</t>
  </si>
  <si>
    <t>Armoire À Rideaux Haute</t>
  </si>
  <si>
    <t>Bibliotheque</t>
  </si>
  <si>
    <t>Buffet</t>
  </si>
  <si>
    <t>Bureau Retour</t>
  </si>
  <si>
    <t>Cabine d'essayage</t>
  </si>
  <si>
    <t>Cadre de lit 2 places</t>
  </si>
  <si>
    <t>Caisson</t>
  </si>
  <si>
    <t>Canapé 2 Places</t>
  </si>
  <si>
    <t>Chaise</t>
  </si>
  <si>
    <t>Chaise Primaire</t>
  </si>
  <si>
    <t>Chaise Restauration</t>
  </si>
  <si>
    <t>Chariot Armoire</t>
  </si>
  <si>
    <t>Chariot Plateau Bois</t>
  </si>
  <si>
    <t>Comptoir</t>
  </si>
  <si>
    <t>Crémaillères</t>
  </si>
  <si>
    <t>Desserte à roulettes</t>
  </si>
  <si>
    <t>Dièdre à roulette</t>
  </si>
  <si>
    <t>Divan D'Examen</t>
  </si>
  <si>
    <t>Fauteuil De Repos</t>
  </si>
  <si>
    <t>Gondoles métalliques</t>
  </si>
  <si>
    <t>Guéridon Inox</t>
  </si>
  <si>
    <t>Lit À Barreaux</t>
  </si>
  <si>
    <t>Lit À Barreaux 2 Places</t>
  </si>
  <si>
    <t>Lit superposé 1 place</t>
  </si>
  <si>
    <t>Mange Debout</t>
  </si>
  <si>
    <t>Meuble À Dessin</t>
  </si>
  <si>
    <t>Meuble À Plan</t>
  </si>
  <si>
    <t>Meuble Range Serviettes</t>
  </si>
  <si>
    <t>Meuble Rangement Bas</t>
  </si>
  <si>
    <t>Panneaux d'affichage</t>
  </si>
  <si>
    <t>Panneaux muraux</t>
  </si>
  <si>
    <t>Penderie 1 Colonne</t>
  </si>
  <si>
    <t>Penderie 3 Colonnes</t>
  </si>
  <si>
    <t>Podium 3 niveaux</t>
  </si>
  <si>
    <t>Podium bas</t>
  </si>
  <si>
    <t>Portants</t>
  </si>
  <si>
    <t>Servante D'Atelier</t>
  </si>
  <si>
    <t>Servante Tiroir + Porte</t>
  </si>
  <si>
    <t>Siège Direction</t>
  </si>
  <si>
    <t>Siège Opérateur</t>
  </si>
  <si>
    <t>Siège plastique empilable</t>
  </si>
  <si>
    <t>Siège Visiteur</t>
  </si>
  <si>
    <t>Table 4 Pieds</t>
  </si>
  <si>
    <t>Table À Langer 2 Places</t>
  </si>
  <si>
    <t>Table De Chambre</t>
  </si>
  <si>
    <t>Table De Lit</t>
  </si>
  <si>
    <t>Table De Réunion  4 Places</t>
  </si>
  <si>
    <t>Table De Réunion  8 Places</t>
  </si>
  <si>
    <t>Table De Réunion 12 Places</t>
  </si>
  <si>
    <t>Table En Inox Cuisine</t>
  </si>
  <si>
    <t>Table Maternelle</t>
  </si>
  <si>
    <t>Table Maternelle 2 Places</t>
  </si>
  <si>
    <t>Table restauration 4 Places</t>
  </si>
  <si>
    <t>Tables de présentation</t>
  </si>
  <si>
    <t>Tablette en verre</t>
  </si>
  <si>
    <t>Tabouret bas/haut</t>
  </si>
  <si>
    <t>Tabouret Haut</t>
  </si>
  <si>
    <t>Tours</t>
  </si>
  <si>
    <t>Vestiaires Sur Banc</t>
  </si>
  <si>
    <t>Mobiliers techniques, commerciaux et de collectivités</t>
  </si>
  <si>
    <t>Caisson de magasin</t>
  </si>
  <si>
    <t>Tableau d'écriture d'Agencement</t>
  </si>
  <si>
    <t>Tableau d'Écriture</t>
  </si>
  <si>
    <t>Banque/Comptoir d'accueil</t>
  </si>
  <si>
    <t>Banque d'Accueil</t>
  </si>
  <si>
    <t>Total vente /don int/ext issu collectes réutilisation &gt; 30Km
Kg</t>
  </si>
  <si>
    <t>Vitrine présentation alimentaire (non réfrigérée)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</si>
</sst>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00"/>
    <numFmt numFmtId="166" formatCode="_-* #,##0.00\ [$€-40C]_-;\-* #,##0.00\ [$€-40C]_-;_-* &quot;-&quot;??\ [$€-40C]_-;_-@_-"/>
  </numFmts>
  <fonts count="37" x14ac:knownFonts="1">
    <font>
      <sz val="11"/>
      <color theme="1"/>
      <name val="Calibri"/>
      <family val="2"/>
      <scheme val="minor"/>
    </font>
    <font>
      <b/>
      <sz val="11"/>
      <name val="Century Gothic"/>
      <family val="2"/>
    </font>
    <font>
      <b/>
      <sz val="14"/>
      <name val="Century Gothic"/>
      <family val="2"/>
    </font>
    <font>
      <sz val="11"/>
      <name val="Century Gothic"/>
      <family val="2"/>
    </font>
    <font>
      <b/>
      <sz val="14"/>
      <color indexed="23"/>
      <name val="Century Gothic"/>
      <family val="2"/>
    </font>
    <font>
      <sz val="8"/>
      <name val="Century Gothic"/>
      <family val="2"/>
    </font>
    <font>
      <sz val="11"/>
      <color theme="1"/>
      <name val="Calibri"/>
      <family val="2"/>
      <scheme val="minor"/>
    </font>
    <font>
      <b/>
      <sz val="11"/>
      <color theme="1"/>
      <name val="Calibri"/>
      <family val="2"/>
      <scheme val="minor"/>
    </font>
    <font>
      <b/>
      <sz val="9"/>
      <color theme="1"/>
      <name val="Century Gothic"/>
      <family val="2"/>
    </font>
    <font>
      <b/>
      <u/>
      <sz val="11"/>
      <color theme="1"/>
      <name val="Calibri"/>
      <family val="2"/>
      <scheme val="minor"/>
    </font>
    <font>
      <b/>
      <u/>
      <sz val="14"/>
      <color theme="1"/>
      <name val="Calibri"/>
      <family val="2"/>
      <scheme val="minor"/>
    </font>
    <font>
      <sz val="11"/>
      <color theme="1"/>
      <name val="Century Gothic"/>
      <family val="2"/>
    </font>
    <font>
      <b/>
      <sz val="11"/>
      <color theme="1"/>
      <name val="Century Gothic"/>
      <family val="2"/>
    </font>
    <font>
      <b/>
      <sz val="11"/>
      <color theme="0" tint="-0.499984740745262"/>
      <name val="Century Gothic"/>
      <family val="2"/>
    </font>
    <font>
      <b/>
      <sz val="11"/>
      <color rgb="FFFF0000"/>
      <name val="Century Gothic"/>
      <family val="2"/>
    </font>
    <font>
      <b/>
      <sz val="11"/>
      <color rgb="FF00B050"/>
      <name val="Century Gothic"/>
      <family val="2"/>
    </font>
    <font>
      <b/>
      <sz val="11"/>
      <color rgb="FF92D050"/>
      <name val="Century Gothic"/>
      <family val="2"/>
    </font>
    <font>
      <b/>
      <sz val="14"/>
      <color rgb="FFFF0000"/>
      <name val="Century Gothic"/>
      <family val="2"/>
    </font>
    <font>
      <b/>
      <sz val="16"/>
      <color theme="1"/>
      <name val="Century Gothic"/>
      <family val="2"/>
    </font>
    <font>
      <sz val="10"/>
      <color theme="1"/>
      <name val="Century Gothic"/>
      <family val="2"/>
    </font>
    <font>
      <b/>
      <sz val="14"/>
      <color theme="0" tint="-0.499984740745262"/>
      <name val="Century Gothic"/>
      <family val="2"/>
    </font>
    <font>
      <b/>
      <sz val="18"/>
      <color theme="1"/>
      <name val="Century Gothic"/>
      <family val="2"/>
    </font>
    <font>
      <u/>
      <sz val="11"/>
      <color theme="1"/>
      <name val="Calibri"/>
      <family val="2"/>
      <scheme val="minor"/>
    </font>
    <font>
      <b/>
      <u/>
      <sz val="11"/>
      <color theme="6" tint="-0.249977111117893"/>
      <name val="Calibri"/>
      <family val="2"/>
      <scheme val="minor"/>
    </font>
    <font>
      <sz val="8"/>
      <color theme="1"/>
      <name val="Century Gothic"/>
      <family val="2"/>
    </font>
    <font>
      <b/>
      <i/>
      <sz val="11"/>
      <color theme="1"/>
      <name val="Calibri"/>
      <family val="2"/>
      <scheme val="minor"/>
    </font>
    <font>
      <b/>
      <u/>
      <sz val="11"/>
      <color theme="1"/>
      <name val="Century Gothic"/>
      <family val="2"/>
    </font>
    <font>
      <b/>
      <sz val="10"/>
      <color theme="0" tint="-0.499984740745262"/>
      <name val="Century Gothic"/>
      <family val="2"/>
    </font>
    <font>
      <b/>
      <sz val="10"/>
      <color theme="1"/>
      <name val="Century Gothic"/>
      <family val="2"/>
    </font>
    <font>
      <b/>
      <sz val="9"/>
      <color rgb="FFFF0000"/>
      <name val="Century Gothic"/>
      <family val="2"/>
    </font>
    <font>
      <b/>
      <sz val="9"/>
      <name val="Century Gothic"/>
      <family val="2"/>
    </font>
    <font>
      <b/>
      <sz val="10"/>
      <color rgb="FFFF0000"/>
      <name val="Century Gothic"/>
      <family val="2"/>
    </font>
    <font>
      <sz val="11"/>
      <color rgb="FF000000"/>
      <name val="Calibri"/>
      <family val="2"/>
      <scheme val="minor"/>
    </font>
    <font>
      <b/>
      <sz val="11"/>
      <color rgb="FF000000"/>
      <name val="Calibri"/>
      <family val="2"/>
      <scheme val="minor"/>
    </font>
    <font>
      <sz val="11"/>
      <color rgb="FFFFFFFF"/>
      <name val="Calibri"/>
      <family val="2"/>
      <scheme val="minor"/>
    </font>
    <font>
      <sz val="11"/>
      <color indexed="8"/>
      <name val="Calibri"/>
      <family val="2"/>
    </font>
    <font>
      <b/>
      <sz val="10"/>
      <name val="Century Gothic"/>
      <family val="2"/>
    </font>
  </fonts>
  <fills count="34">
    <fill>
      <patternFill patternType="none"/>
    </fill>
    <fill>
      <patternFill patternType="gray125"/>
    </fill>
    <fill>
      <patternFill patternType="solid">
        <fgColor theme="0" tint="-0.249977111117893"/>
        <bgColor indexed="64"/>
      </patternFill>
    </fill>
    <fill>
      <patternFill patternType="solid">
        <fgColor theme="6" tint="0.59999389629810485"/>
        <bgColor indexed="64"/>
      </patternFill>
    </fill>
    <fill>
      <patternFill patternType="solid">
        <fgColor theme="6"/>
        <bgColor indexed="64"/>
      </patternFill>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rgb="FFF2F2F2"/>
        <bgColor indexed="64"/>
      </patternFill>
    </fill>
    <fill>
      <patternFill patternType="solid">
        <fgColor rgb="FFBFBFBF"/>
        <bgColor rgb="FF000000"/>
      </patternFill>
    </fill>
    <fill>
      <patternFill patternType="solid">
        <fgColor rgb="FF404040"/>
        <bgColor rgb="FF000000"/>
      </patternFill>
    </fill>
    <fill>
      <patternFill patternType="solid">
        <fgColor theme="8" tint="0.79998168889431442"/>
        <bgColor rgb="FF000000"/>
      </patternFill>
    </fill>
    <fill>
      <patternFill patternType="solid">
        <fgColor rgb="FFF2F2F2"/>
        <bgColor rgb="FF000000"/>
      </patternFill>
    </fill>
    <fill>
      <patternFill patternType="solid">
        <fgColor theme="5" tint="0.59999389629810485"/>
        <bgColor indexed="64"/>
      </patternFill>
    </fill>
    <fill>
      <patternFill patternType="solid">
        <fgColor rgb="FFC6E0B4"/>
        <bgColor rgb="FF000000"/>
      </patternFill>
    </fill>
    <fill>
      <patternFill patternType="solid">
        <fgColor rgb="FFAEAAAA"/>
        <bgColor rgb="FF000000"/>
      </patternFill>
    </fill>
    <fill>
      <patternFill patternType="solid">
        <fgColor theme="0" tint="-0.499984740745262"/>
        <bgColor indexed="64"/>
      </patternFill>
    </fill>
    <fill>
      <patternFill patternType="solid">
        <fgColor theme="4" tint="0.59999389629810485"/>
        <bgColor indexed="64"/>
      </patternFill>
    </fill>
    <fill>
      <patternFill patternType="solid">
        <fgColor rgb="FFB0EEF6"/>
        <bgColor indexed="64"/>
      </patternFill>
    </fill>
    <fill>
      <patternFill patternType="solid">
        <fgColor theme="9" tint="0.59999389629810485"/>
        <bgColor rgb="FF000000"/>
      </patternFill>
    </fill>
    <fill>
      <patternFill patternType="solid">
        <fgColor theme="0" tint="-4.9989318521683403E-2"/>
        <bgColor indexed="64"/>
      </patternFill>
    </fill>
    <fill>
      <patternFill patternType="solid">
        <fgColor theme="9" tint="0.59999389629810485"/>
        <bgColor indexed="64"/>
      </patternFill>
    </fill>
    <fill>
      <patternFill patternType="solid">
        <fgColor indexed="22"/>
        <bgColor indexed="64"/>
      </patternFill>
    </fill>
    <fill>
      <patternFill patternType="solid">
        <fgColor rgb="FFBFBFBF"/>
        <bgColor indexed="64"/>
      </patternFill>
    </fill>
    <fill>
      <patternFill patternType="solid">
        <fgColor indexed="55"/>
        <bgColor indexed="64"/>
      </patternFill>
    </fill>
    <fill>
      <patternFill patternType="solid">
        <fgColor indexed="23"/>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2" tint="-9.9978637043366805E-2"/>
        <bgColor rgb="FF000000"/>
      </patternFill>
    </fill>
    <fill>
      <patternFill patternType="solid">
        <fgColor theme="7" tint="0.59999389629810485"/>
        <bgColor indexed="64"/>
      </patternFill>
    </fill>
    <fill>
      <patternFill patternType="solid">
        <fgColor theme="7" tint="0.59999389629810485"/>
        <bgColor rgb="FF000000"/>
      </patternFill>
    </fill>
  </fills>
  <borders count="50">
    <border>
      <left/>
      <right/>
      <top/>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style="double">
        <color indexed="64"/>
      </left>
      <right style="thin">
        <color indexed="64"/>
      </right>
      <top/>
      <bottom/>
      <diagonal/>
    </border>
    <border>
      <left/>
      <right style="thin">
        <color indexed="64"/>
      </right>
      <top style="medium">
        <color indexed="64"/>
      </top>
      <bottom/>
      <diagonal/>
    </border>
    <border>
      <left style="thin">
        <color indexed="64"/>
      </left>
      <right style="thin">
        <color indexed="64"/>
      </right>
      <top/>
      <bottom/>
      <diagonal/>
    </border>
    <border>
      <left style="medium">
        <color indexed="64"/>
      </left>
      <right/>
      <top/>
      <bottom/>
      <diagonal/>
    </border>
    <border>
      <left style="double">
        <color indexed="64"/>
      </left>
      <right style="double">
        <color indexed="64"/>
      </right>
      <top style="medium">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style="double">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164" fontId="6" fillId="0" borderId="0" applyFont="0" applyFill="0" applyBorder="0" applyAlignment="0" applyProtection="0"/>
    <xf numFmtId="9" fontId="6" fillId="0" borderId="0" applyFont="0" applyFill="0" applyBorder="0" applyAlignment="0" applyProtection="0"/>
  </cellStyleXfs>
  <cellXfs count="287">
    <xf numFmtId="0" fontId="0" fillId="0" borderId="0" xfId="0"/>
    <xf numFmtId="0" fontId="0" fillId="0" borderId="0" xfId="0" applyAlignment="1"/>
    <xf numFmtId="0" fontId="0" fillId="0" borderId="0" xfId="0"/>
    <xf numFmtId="0" fontId="0" fillId="0" borderId="0" xfId="0" applyAlignment="1">
      <alignment wrapText="1"/>
    </xf>
    <xf numFmtId="0" fontId="0" fillId="0" borderId="0" xfId="0" applyFont="1" applyAlignment="1"/>
    <xf numFmtId="14" fontId="11" fillId="0" borderId="0" xfId="0" applyNumberFormat="1" applyFont="1"/>
    <xf numFmtId="14" fontId="11" fillId="0" borderId="0" xfId="0" applyNumberFormat="1" applyFont="1" applyAlignment="1">
      <alignment horizontal="center"/>
    </xf>
    <xf numFmtId="0" fontId="0" fillId="0" borderId="0" xfId="0" applyFont="1" applyAlignment="1">
      <alignment wrapText="1"/>
    </xf>
    <xf numFmtId="0" fontId="0" fillId="0" borderId="0" xfId="0" applyFont="1" applyAlignment="1">
      <alignment horizontal="left" vertical="center" wrapText="1"/>
    </xf>
    <xf numFmtId="0" fontId="10" fillId="0" borderId="0" xfId="0" applyFont="1" applyAlignment="1">
      <alignment vertical="center"/>
    </xf>
    <xf numFmtId="0" fontId="9" fillId="0" borderId="0" xfId="0" applyFont="1" applyAlignment="1"/>
    <xf numFmtId="0" fontId="9" fillId="0" borderId="0" xfId="0" applyFont="1" applyAlignment="1">
      <alignment wrapText="1"/>
    </xf>
    <xf numFmtId="0" fontId="8" fillId="2" borderId="5" xfId="0" applyFont="1" applyFill="1" applyBorder="1" applyAlignment="1" applyProtection="1">
      <alignment horizontal="center" vertical="center" wrapText="1"/>
    </xf>
    <xf numFmtId="0" fontId="11" fillId="0" borderId="0" xfId="0" applyFont="1" applyAlignment="1" applyProtection="1">
      <alignment vertical="center"/>
      <protection locked="0"/>
    </xf>
    <xf numFmtId="0" fontId="11" fillId="0" borderId="0" xfId="0" applyFont="1" applyBorder="1" applyAlignment="1" applyProtection="1">
      <alignment vertical="center"/>
    </xf>
    <xf numFmtId="0" fontId="1" fillId="3" borderId="0" xfId="2" applyNumberFormat="1" applyFont="1" applyFill="1" applyBorder="1" applyAlignment="1" applyProtection="1">
      <alignment vertical="center"/>
    </xf>
    <xf numFmtId="0" fontId="12" fillId="0" borderId="0" xfId="0" applyFont="1" applyFill="1" applyAlignment="1" applyProtection="1">
      <alignment vertical="center"/>
    </xf>
    <xf numFmtId="0" fontId="14" fillId="0" borderId="0" xfId="0" applyFont="1" applyBorder="1" applyAlignment="1" applyProtection="1">
      <alignment vertical="center"/>
    </xf>
    <xf numFmtId="0" fontId="11" fillId="0" borderId="0" xfId="0" applyFont="1" applyFill="1" applyBorder="1" applyAlignment="1" applyProtection="1">
      <alignment vertical="center"/>
    </xf>
    <xf numFmtId="0" fontId="11" fillId="0" borderId="0" xfId="0" applyFont="1" applyAlignment="1" applyProtection="1">
      <alignment vertical="center"/>
    </xf>
    <xf numFmtId="14" fontId="15" fillId="0" borderId="0" xfId="0" applyNumberFormat="1" applyFont="1" applyBorder="1" applyAlignment="1" applyProtection="1">
      <alignment horizontal="center" vertical="center"/>
    </xf>
    <xf numFmtId="0" fontId="12" fillId="0" borderId="0" xfId="0" applyFont="1" applyBorder="1" applyAlignment="1" applyProtection="1">
      <alignment vertical="center"/>
    </xf>
    <xf numFmtId="0" fontId="12" fillId="0" borderId="0" xfId="0" applyFont="1" applyFill="1" applyBorder="1" applyAlignment="1" applyProtection="1">
      <alignment vertical="center"/>
    </xf>
    <xf numFmtId="0" fontId="12" fillId="0" borderId="0" xfId="0" applyFont="1" applyBorder="1" applyAlignment="1" applyProtection="1">
      <alignment horizontal="center" vertical="center"/>
    </xf>
    <xf numFmtId="0" fontId="13" fillId="0" borderId="0" xfId="0" applyFont="1" applyBorder="1" applyAlignment="1" applyProtection="1">
      <alignment vertical="center" wrapText="1"/>
    </xf>
    <xf numFmtId="0" fontId="16" fillId="0" borderId="0" xfId="0" applyFont="1" applyBorder="1" applyAlignment="1" applyProtection="1">
      <alignment vertical="center"/>
    </xf>
    <xf numFmtId="0" fontId="12" fillId="0" borderId="0" xfId="0" applyFont="1" applyFill="1" applyBorder="1" applyAlignment="1" applyProtection="1">
      <alignment horizontal="left" vertical="center" wrapText="1"/>
    </xf>
    <xf numFmtId="10" fontId="12" fillId="0" borderId="0" xfId="2" applyNumberFormat="1" applyFont="1" applyFill="1" applyBorder="1" applyAlignment="1" applyProtection="1">
      <alignment vertical="center"/>
    </xf>
    <xf numFmtId="0" fontId="16" fillId="0" borderId="0" xfId="0" applyFont="1" applyFill="1" applyBorder="1" applyAlignment="1" applyProtection="1">
      <alignment vertical="center"/>
      <protection locked="0"/>
    </xf>
    <xf numFmtId="0" fontId="2" fillId="0" borderId="0" xfId="0" applyFont="1" applyFill="1" applyBorder="1" applyAlignment="1" applyProtection="1">
      <alignment horizontal="center" vertical="center"/>
    </xf>
    <xf numFmtId="0" fontId="12" fillId="4" borderId="6" xfId="0" applyFont="1" applyFill="1" applyBorder="1" applyAlignment="1" applyProtection="1">
      <alignment horizontal="left" vertical="center" wrapText="1"/>
    </xf>
    <xf numFmtId="0" fontId="12" fillId="0" borderId="8" xfId="0" applyFont="1" applyFill="1" applyBorder="1" applyAlignment="1" applyProtection="1">
      <alignment vertical="center"/>
    </xf>
    <xf numFmtId="9" fontId="16" fillId="0" borderId="0" xfId="2" applyFont="1" applyFill="1" applyBorder="1" applyAlignment="1" applyProtection="1">
      <alignment vertical="center"/>
    </xf>
    <xf numFmtId="0" fontId="11" fillId="0" borderId="0" xfId="0" applyFont="1" applyFill="1" applyBorder="1" applyAlignment="1" applyProtection="1">
      <alignment vertical="center"/>
      <protection locked="0"/>
    </xf>
    <xf numFmtId="166" fontId="1" fillId="5" borderId="6" xfId="2" applyNumberFormat="1" applyFont="1" applyFill="1" applyBorder="1" applyAlignment="1" applyProtection="1">
      <alignment vertical="center"/>
    </xf>
    <xf numFmtId="0" fontId="18" fillId="0" borderId="0" xfId="0" applyFont="1" applyAlignment="1" applyProtection="1">
      <alignment horizontal="center" vertical="center"/>
    </xf>
    <xf numFmtId="3" fontId="19" fillId="3" borderId="10" xfId="0" applyNumberFormat="1" applyFont="1" applyFill="1" applyBorder="1" applyAlignment="1" applyProtection="1">
      <alignment horizontal="center" vertical="center" wrapText="1"/>
      <protection locked="0"/>
    </xf>
    <xf numFmtId="3" fontId="19" fillId="3" borderId="11" xfId="0" applyNumberFormat="1" applyFont="1" applyFill="1" applyBorder="1" applyAlignment="1" applyProtection="1">
      <alignment horizontal="right" vertical="center" wrapText="1"/>
      <protection locked="0"/>
    </xf>
    <xf numFmtId="3" fontId="19" fillId="3" borderId="12" xfId="0" applyNumberFormat="1" applyFont="1" applyFill="1" applyBorder="1" applyAlignment="1" applyProtection="1">
      <alignment horizontal="right" vertical="center" wrapText="1"/>
      <protection locked="0"/>
    </xf>
    <xf numFmtId="3" fontId="19" fillId="0" borderId="12" xfId="0" applyNumberFormat="1" applyFont="1" applyBorder="1" applyAlignment="1" applyProtection="1">
      <alignment horizontal="center" vertical="center" wrapText="1"/>
    </xf>
    <xf numFmtId="3" fontId="19" fillId="0" borderId="10" xfId="0" applyNumberFormat="1" applyFont="1" applyBorder="1" applyAlignment="1" applyProtection="1">
      <alignment horizontal="center" vertical="center" wrapText="1"/>
    </xf>
    <xf numFmtId="3" fontId="19" fillId="0" borderId="13" xfId="0" applyNumberFormat="1" applyFont="1" applyBorder="1" applyAlignment="1" applyProtection="1">
      <alignment horizontal="center" vertical="center" wrapText="1"/>
    </xf>
    <xf numFmtId="3" fontId="19" fillId="3" borderId="12" xfId="0" applyNumberFormat="1" applyFont="1" applyFill="1" applyBorder="1" applyAlignment="1" applyProtection="1">
      <alignment vertical="center"/>
      <protection locked="0"/>
    </xf>
    <xf numFmtId="3" fontId="19" fillId="3" borderId="10" xfId="0" applyNumberFormat="1" applyFont="1" applyFill="1" applyBorder="1" applyAlignment="1" applyProtection="1">
      <alignment horizontal="right" vertical="center" wrapText="1"/>
      <protection locked="0"/>
    </xf>
    <xf numFmtId="3" fontId="19" fillId="3" borderId="14" xfId="0" applyNumberFormat="1" applyFont="1" applyFill="1" applyBorder="1" applyAlignment="1" applyProtection="1">
      <alignment vertical="center"/>
      <protection locked="0"/>
    </xf>
    <xf numFmtId="3" fontId="19" fillId="3" borderId="11" xfId="0" applyNumberFormat="1" applyFont="1" applyFill="1" applyBorder="1" applyAlignment="1" applyProtection="1">
      <alignment vertical="center"/>
      <protection locked="0"/>
    </xf>
    <xf numFmtId="3" fontId="19" fillId="3" borderId="10" xfId="0" applyNumberFormat="1" applyFont="1" applyFill="1" applyBorder="1" applyAlignment="1" applyProtection="1">
      <alignment horizontal="center" vertical="center"/>
      <protection locked="0"/>
    </xf>
    <xf numFmtId="0" fontId="11" fillId="0" borderId="0" xfId="0" applyFont="1" applyAlignment="1">
      <alignment vertical="center"/>
    </xf>
    <xf numFmtId="0" fontId="3" fillId="0" borderId="0" xfId="0" applyFont="1" applyBorder="1" applyAlignment="1" applyProtection="1">
      <alignment horizontal="left" vertical="center" wrapText="1"/>
    </xf>
    <xf numFmtId="0" fontId="11" fillId="0" borderId="0" xfId="0" applyFont="1" applyBorder="1" applyProtection="1"/>
    <xf numFmtId="0" fontId="11" fillId="0" borderId="0" xfId="0" applyFont="1"/>
    <xf numFmtId="0" fontId="1" fillId="0" borderId="0" xfId="0" applyFont="1" applyAlignment="1" applyProtection="1">
      <alignment horizontal="right"/>
    </xf>
    <xf numFmtId="0" fontId="1" fillId="3" borderId="0" xfId="1" applyNumberFormat="1" applyFont="1" applyFill="1" applyBorder="1" applyProtection="1"/>
    <xf numFmtId="17" fontId="15" fillId="0" borderId="0" xfId="0" applyNumberFormat="1" applyFont="1" applyAlignment="1" applyProtection="1">
      <alignment horizontal="center"/>
    </xf>
    <xf numFmtId="0" fontId="13" fillId="0" borderId="0" xfId="0" applyFont="1" applyBorder="1" applyProtection="1"/>
    <xf numFmtId="0" fontId="1" fillId="0" borderId="0" xfId="0" applyFont="1" applyFill="1" applyAlignment="1" applyProtection="1">
      <protection locked="0"/>
    </xf>
    <xf numFmtId="0" fontId="3" fillId="0" borderId="0" xfId="0" applyFont="1" applyFill="1" applyBorder="1" applyAlignment="1" applyProtection="1">
      <protection locked="0"/>
    </xf>
    <xf numFmtId="14" fontId="15" fillId="0" borderId="0" xfId="0" applyNumberFormat="1" applyFont="1" applyBorder="1" applyAlignment="1" applyProtection="1">
      <alignment horizontal="center"/>
    </xf>
    <xf numFmtId="0" fontId="11" fillId="0" borderId="0" xfId="0" applyFont="1" applyProtection="1"/>
    <xf numFmtId="0" fontId="12" fillId="0" borderId="0" xfId="0" applyFont="1" applyBorder="1" applyProtection="1"/>
    <xf numFmtId="0" fontId="3" fillId="0" borderId="0" xfId="0" applyFont="1" applyProtection="1">
      <protection locked="0"/>
    </xf>
    <xf numFmtId="0" fontId="16" fillId="0" borderId="0" xfId="0" applyFont="1" applyBorder="1" applyProtection="1"/>
    <xf numFmtId="165" fontId="12" fillId="0" borderId="0" xfId="0" applyNumberFormat="1" applyFont="1" applyFill="1" applyBorder="1" applyAlignment="1" applyProtection="1">
      <alignment vertical="center"/>
    </xf>
    <xf numFmtId="0" fontId="3" fillId="0" borderId="0" xfId="0" applyFont="1" applyBorder="1" applyProtection="1">
      <protection locked="0"/>
    </xf>
    <xf numFmtId="0" fontId="1" fillId="6" borderId="0" xfId="0" applyFont="1" applyFill="1" applyProtection="1">
      <protection locked="0"/>
    </xf>
    <xf numFmtId="0" fontId="3" fillId="6" borderId="0" xfId="0" applyFont="1" applyFill="1" applyProtection="1">
      <protection locked="0"/>
    </xf>
    <xf numFmtId="9" fontId="16" fillId="0" borderId="0" xfId="2" applyFont="1" applyBorder="1" applyProtection="1"/>
    <xf numFmtId="0" fontId="12" fillId="0" borderId="0" xfId="0" applyFont="1" applyFill="1" applyBorder="1" applyProtection="1"/>
    <xf numFmtId="0" fontId="20" fillId="0" borderId="0" xfId="0" applyFont="1" applyBorder="1" applyProtection="1"/>
    <xf numFmtId="0" fontId="12" fillId="0" borderId="0" xfId="0" applyFont="1" applyBorder="1" applyAlignment="1" applyProtection="1"/>
    <xf numFmtId="0" fontId="3" fillId="0" borderId="0" xfId="0" applyFont="1"/>
    <xf numFmtId="14" fontId="19" fillId="3" borderId="14" xfId="0" applyNumberFormat="1" applyFont="1" applyFill="1" applyBorder="1" applyAlignment="1" applyProtection="1">
      <alignment vertical="center" wrapText="1"/>
      <protection locked="0"/>
    </xf>
    <xf numFmtId="0" fontId="8" fillId="2" borderId="17" xfId="0" applyFont="1" applyFill="1" applyBorder="1" applyAlignment="1" applyProtection="1">
      <alignment horizontal="center" vertical="center" wrapText="1"/>
    </xf>
    <xf numFmtId="0" fontId="8" fillId="2" borderId="18"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2" borderId="20" xfId="0" applyFont="1" applyFill="1" applyBorder="1" applyAlignment="1" applyProtection="1">
      <alignment horizontal="center" vertical="center" wrapText="1"/>
    </xf>
    <xf numFmtId="0" fontId="8" fillId="2" borderId="21" xfId="0" applyFont="1" applyFill="1" applyBorder="1" applyAlignment="1" applyProtection="1">
      <alignment horizontal="center" vertical="center" wrapText="1"/>
    </xf>
    <xf numFmtId="0" fontId="0" fillId="0" borderId="0" xfId="0" applyAlignment="1">
      <alignment horizontal="left"/>
    </xf>
    <xf numFmtId="0" fontId="7" fillId="0" borderId="0" xfId="0" applyFont="1" applyAlignment="1">
      <alignment horizontal="left"/>
    </xf>
    <xf numFmtId="0" fontId="9" fillId="0" borderId="0" xfId="0" applyFont="1" applyAlignment="1">
      <alignment horizontal="left"/>
    </xf>
    <xf numFmtId="0" fontId="0" fillId="0" borderId="0" xfId="0" applyAlignment="1">
      <alignment horizontal="left" wrapText="1"/>
    </xf>
    <xf numFmtId="0" fontId="10" fillId="0" borderId="0" xfId="0" applyFont="1" applyAlignment="1">
      <alignment horizontal="center" vertical="center"/>
    </xf>
    <xf numFmtId="0" fontId="13" fillId="0" borderId="0" xfId="0" applyFont="1" applyBorder="1" applyAlignment="1" applyProtection="1">
      <alignment horizontal="left" vertical="center" wrapText="1"/>
    </xf>
    <xf numFmtId="0" fontId="20" fillId="0" borderId="0" xfId="0" applyFont="1" applyBorder="1" applyAlignment="1" applyProtection="1">
      <alignment horizontal="left" vertical="center" wrapText="1"/>
    </xf>
    <xf numFmtId="0" fontId="0" fillId="0" borderId="0" xfId="0" applyFont="1" applyAlignment="1">
      <alignment horizontal="left"/>
    </xf>
    <xf numFmtId="0" fontId="13" fillId="0" borderId="0" xfId="0" applyFont="1" applyBorder="1" applyAlignment="1" applyProtection="1">
      <alignment horizontal="left" vertical="center" wrapText="1"/>
    </xf>
    <xf numFmtId="0" fontId="20" fillId="0" borderId="0" xfId="0" applyFont="1" applyBorder="1" applyAlignment="1" applyProtection="1">
      <alignment horizontal="left" vertical="center" wrapText="1"/>
    </xf>
    <xf numFmtId="0" fontId="8" fillId="2" borderId="25" xfId="0" applyFont="1" applyFill="1" applyBorder="1" applyAlignment="1" applyProtection="1">
      <alignment horizontal="center" vertical="center" wrapText="1"/>
    </xf>
    <xf numFmtId="14" fontId="19" fillId="3" borderId="12" xfId="0" applyNumberFormat="1" applyFont="1" applyFill="1" applyBorder="1" applyAlignment="1" applyProtection="1">
      <alignment vertical="center" wrapText="1"/>
      <protection locked="0"/>
    </xf>
    <xf numFmtId="0" fontId="8" fillId="2" borderId="26" xfId="0" applyFont="1" applyFill="1" applyBorder="1" applyAlignment="1" applyProtection="1">
      <alignment horizontal="center" vertical="center" wrapText="1"/>
    </xf>
    <xf numFmtId="0" fontId="8" fillId="2" borderId="27"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xf>
    <xf numFmtId="0" fontId="12" fillId="7" borderId="7" xfId="0" applyFont="1" applyFill="1" applyBorder="1" applyAlignment="1" applyProtection="1">
      <alignment horizontal="center" vertical="center" wrapText="1"/>
    </xf>
    <xf numFmtId="165" fontId="12" fillId="0" borderId="7" xfId="0" applyNumberFormat="1" applyFont="1" applyFill="1" applyBorder="1" applyAlignment="1" applyProtection="1">
      <alignment horizontal="center" vertical="center"/>
    </xf>
    <xf numFmtId="0" fontId="0" fillId="0" borderId="10" xfId="0" applyBorder="1"/>
    <xf numFmtId="0" fontId="17" fillId="6" borderId="0" xfId="0" applyFont="1" applyFill="1" applyBorder="1" applyAlignment="1" applyProtection="1">
      <alignment horizontal="center"/>
    </xf>
    <xf numFmtId="3" fontId="19" fillId="3" borderId="33" xfId="0" applyNumberFormat="1" applyFont="1" applyFill="1" applyBorder="1" applyAlignment="1" applyProtection="1">
      <alignment horizontal="right" vertical="center" wrapText="1"/>
      <protection locked="0"/>
    </xf>
    <xf numFmtId="3" fontId="19" fillId="3" borderId="10" xfId="0" applyNumberFormat="1" applyFont="1" applyFill="1" applyBorder="1" applyAlignment="1" applyProtection="1">
      <alignment horizontal="right" vertical="center" wrapText="1"/>
    </xf>
    <xf numFmtId="0" fontId="12" fillId="0" borderId="30" xfId="0" applyFont="1" applyFill="1" applyBorder="1" applyAlignment="1" applyProtection="1">
      <alignment vertical="center"/>
    </xf>
    <xf numFmtId="0" fontId="12" fillId="8" borderId="6" xfId="0" applyFont="1" applyFill="1" applyBorder="1" applyAlignment="1" applyProtection="1">
      <alignment horizontal="left" vertical="center" wrapText="1"/>
    </xf>
    <xf numFmtId="0" fontId="12" fillId="9" borderId="6" xfId="0" applyFont="1" applyFill="1" applyBorder="1" applyAlignment="1" applyProtection="1">
      <alignment vertical="center"/>
    </xf>
    <xf numFmtId="0" fontId="21" fillId="9" borderId="6" xfId="0" applyFont="1" applyFill="1" applyBorder="1" applyAlignment="1" applyProtection="1">
      <alignment vertical="center"/>
    </xf>
    <xf numFmtId="0" fontId="28" fillId="0" borderId="0" xfId="0" applyFont="1" applyBorder="1" applyAlignment="1" applyProtection="1">
      <alignment vertical="center" wrapText="1"/>
    </xf>
    <xf numFmtId="0" fontId="29" fillId="2" borderId="5" xfId="0" applyFont="1" applyFill="1" applyBorder="1" applyAlignment="1" applyProtection="1">
      <alignment horizontal="center" vertical="center" wrapText="1"/>
    </xf>
    <xf numFmtId="9" fontId="14" fillId="3" borderId="7" xfId="2" applyFont="1" applyFill="1" applyBorder="1" applyProtection="1"/>
    <xf numFmtId="0" fontId="14" fillId="3" borderId="9" xfId="0" applyFont="1" applyFill="1" applyBorder="1" applyAlignment="1" applyProtection="1">
      <protection locked="0"/>
    </xf>
    <xf numFmtId="0" fontId="3" fillId="3" borderId="8" xfId="0" applyFont="1" applyFill="1" applyBorder="1" applyAlignment="1" applyProtection="1">
      <protection locked="0"/>
    </xf>
    <xf numFmtId="165" fontId="12" fillId="0" borderId="6" xfId="0" applyNumberFormat="1" applyFont="1" applyFill="1" applyBorder="1" applyAlignment="1" applyProtection="1">
      <alignment horizontal="center" vertical="center"/>
    </xf>
    <xf numFmtId="165" fontId="28" fillId="0" borderId="0" xfId="0" applyNumberFormat="1" applyFont="1" applyBorder="1" applyAlignment="1" applyProtection="1">
      <alignment vertical="center" wrapText="1"/>
    </xf>
    <xf numFmtId="9" fontId="16" fillId="3" borderId="28" xfId="2" applyFont="1" applyFill="1" applyBorder="1" applyAlignment="1" applyProtection="1">
      <alignment vertical="center"/>
    </xf>
    <xf numFmtId="0" fontId="14" fillId="3" borderId="15" xfId="0" applyFont="1" applyFill="1" applyBorder="1" applyAlignment="1" applyProtection="1">
      <alignment vertical="center"/>
    </xf>
    <xf numFmtId="0" fontId="12" fillId="3" borderId="16" xfId="0" applyFont="1" applyFill="1" applyBorder="1" applyAlignment="1" applyProtection="1">
      <alignment vertical="center"/>
    </xf>
    <xf numFmtId="14" fontId="19" fillId="3" borderId="33" xfId="0" applyNumberFormat="1" applyFont="1" applyFill="1" applyBorder="1" applyAlignment="1" applyProtection="1">
      <alignment vertical="center" wrapText="1"/>
      <protection locked="0"/>
    </xf>
    <xf numFmtId="3" fontId="19" fillId="3" borderId="33" xfId="0" applyNumberFormat="1" applyFont="1" applyFill="1" applyBorder="1" applyAlignment="1" applyProtection="1">
      <alignment horizontal="center" vertical="center" wrapText="1"/>
      <protection locked="0"/>
    </xf>
    <xf numFmtId="3" fontId="19" fillId="0" borderId="34" xfId="0" applyNumberFormat="1" applyFont="1" applyBorder="1" applyAlignment="1" applyProtection="1">
      <alignment horizontal="center" vertical="center" wrapText="1"/>
    </xf>
    <xf numFmtId="3" fontId="19" fillId="0" borderId="33" xfId="0" applyNumberFormat="1" applyFont="1" applyBorder="1" applyAlignment="1" applyProtection="1">
      <alignment horizontal="center" vertical="center" wrapText="1"/>
    </xf>
    <xf numFmtId="3" fontId="19" fillId="3" borderId="33" xfId="0" applyNumberFormat="1" applyFont="1" applyFill="1" applyBorder="1" applyAlignment="1" applyProtection="1">
      <alignment horizontal="right" vertical="center" wrapText="1"/>
    </xf>
    <xf numFmtId="3" fontId="19" fillId="3" borderId="36" xfId="0" applyNumberFormat="1" applyFont="1" applyFill="1" applyBorder="1" applyAlignment="1" applyProtection="1">
      <alignment horizontal="center" vertical="center" wrapText="1"/>
      <protection locked="0"/>
    </xf>
    <xf numFmtId="3" fontId="19" fillId="3" borderId="36" xfId="0" applyNumberFormat="1" applyFont="1" applyFill="1" applyBorder="1" applyAlignment="1" applyProtection="1">
      <alignment horizontal="center" vertical="center"/>
      <protection locked="0"/>
    </xf>
    <xf numFmtId="0" fontId="12" fillId="7" borderId="6" xfId="0" applyFont="1" applyFill="1" applyBorder="1" applyAlignment="1" applyProtection="1">
      <alignment horizontal="left" vertical="center" wrapText="1"/>
    </xf>
    <xf numFmtId="0" fontId="20" fillId="0" borderId="0" xfId="0" applyFont="1" applyBorder="1" applyAlignment="1" applyProtection="1">
      <alignment horizontal="left" vertical="center" wrapText="1"/>
    </xf>
    <xf numFmtId="0" fontId="12" fillId="6" borderId="0" xfId="0" applyFont="1" applyFill="1" applyBorder="1" applyAlignment="1" applyProtection="1">
      <alignment horizontal="center" vertical="center"/>
    </xf>
    <xf numFmtId="165" fontId="12" fillId="0" borderId="0" xfId="0" applyNumberFormat="1" applyFont="1" applyFill="1" applyBorder="1" applyAlignment="1" applyProtection="1">
      <alignment horizontal="center" vertical="center"/>
    </xf>
    <xf numFmtId="14" fontId="19" fillId="3" borderId="38" xfId="0" applyNumberFormat="1" applyFont="1" applyFill="1" applyBorder="1" applyAlignment="1" applyProtection="1">
      <alignment vertical="center" wrapText="1"/>
      <protection locked="0"/>
    </xf>
    <xf numFmtId="3" fontId="19" fillId="6" borderId="13" xfId="0" applyNumberFormat="1" applyFont="1" applyFill="1" applyBorder="1" applyAlignment="1" applyProtection="1">
      <alignment horizontal="right" vertical="center" wrapText="1"/>
    </xf>
    <xf numFmtId="14" fontId="19" fillId="3" borderId="39" xfId="0" applyNumberFormat="1" applyFont="1" applyFill="1" applyBorder="1" applyAlignment="1" applyProtection="1">
      <alignment vertical="center" wrapText="1"/>
      <protection locked="0"/>
    </xf>
    <xf numFmtId="14" fontId="19" fillId="3" borderId="40" xfId="0" applyNumberFormat="1" applyFont="1" applyFill="1" applyBorder="1" applyAlignment="1" applyProtection="1">
      <alignment vertical="center" wrapText="1"/>
      <protection locked="0"/>
    </xf>
    <xf numFmtId="3" fontId="19" fillId="3" borderId="41" xfId="0" applyNumberFormat="1" applyFont="1" applyFill="1" applyBorder="1" applyAlignment="1" applyProtection="1">
      <alignment horizontal="center" vertical="center" wrapText="1"/>
      <protection locked="0"/>
    </xf>
    <xf numFmtId="3" fontId="19" fillId="3" borderId="41" xfId="0" applyNumberFormat="1" applyFont="1" applyFill="1" applyBorder="1" applyAlignment="1" applyProtection="1">
      <alignment horizontal="right" vertical="center" wrapText="1"/>
    </xf>
    <xf numFmtId="3" fontId="19" fillId="6" borderId="37" xfId="0" applyNumberFormat="1" applyFont="1" applyFill="1" applyBorder="1" applyAlignment="1" applyProtection="1">
      <alignment horizontal="right" vertical="center" wrapText="1"/>
    </xf>
    <xf numFmtId="0" fontId="14" fillId="0" borderId="32" xfId="0" applyFont="1" applyBorder="1" applyAlignment="1" applyProtection="1"/>
    <xf numFmtId="0" fontId="14" fillId="6" borderId="0" xfId="0" applyFont="1" applyFill="1" applyBorder="1" applyAlignment="1" applyProtection="1">
      <protection locked="0"/>
    </xf>
    <xf numFmtId="9" fontId="14" fillId="3" borderId="6" xfId="2" applyFont="1" applyFill="1" applyBorder="1" applyProtection="1"/>
    <xf numFmtId="0" fontId="14" fillId="6" borderId="0" xfId="0" applyFont="1" applyFill="1" applyBorder="1" applyAlignment="1" applyProtection="1"/>
    <xf numFmtId="0" fontId="3" fillId="6" borderId="0" xfId="0" applyFont="1" applyFill="1" applyBorder="1" applyAlignment="1" applyProtection="1">
      <protection locked="0"/>
    </xf>
    <xf numFmtId="1" fontId="16" fillId="5" borderId="8" xfId="2" applyNumberFormat="1" applyFont="1" applyFill="1" applyBorder="1" applyAlignment="1" applyProtection="1">
      <alignment vertical="center"/>
    </xf>
    <xf numFmtId="0" fontId="12" fillId="0" borderId="0" xfId="0" applyFont="1"/>
    <xf numFmtId="0" fontId="12" fillId="0" borderId="6" xfId="0" applyFont="1" applyFill="1" applyBorder="1" applyAlignment="1" applyProtection="1">
      <alignment horizontal="left" vertical="center" wrapText="1"/>
    </xf>
    <xf numFmtId="165" fontId="28" fillId="5" borderId="6" xfId="0" applyNumberFormat="1" applyFont="1" applyFill="1" applyBorder="1" applyAlignment="1" applyProtection="1">
      <alignment vertical="center" wrapText="1"/>
    </xf>
    <xf numFmtId="165" fontId="12" fillId="5" borderId="9" xfId="0" applyNumberFormat="1" applyFont="1" applyFill="1" applyBorder="1" applyAlignment="1" applyProtection="1">
      <alignment horizontal="center" vertical="center"/>
    </xf>
    <xf numFmtId="165" fontId="12" fillId="5" borderId="32" xfId="0" applyNumberFormat="1" applyFont="1" applyFill="1" applyBorder="1" applyAlignment="1" applyProtection="1">
      <alignment horizontal="center" vertical="center"/>
    </xf>
    <xf numFmtId="165" fontId="12" fillId="5" borderId="7" xfId="0" applyNumberFormat="1" applyFont="1" applyFill="1" applyBorder="1" applyAlignment="1" applyProtection="1">
      <alignment horizontal="center" vertical="center"/>
    </xf>
    <xf numFmtId="165" fontId="12" fillId="5" borderId="6" xfId="0" applyNumberFormat="1" applyFont="1" applyFill="1" applyBorder="1" applyAlignment="1" applyProtection="1">
      <alignment horizontal="center" vertical="center"/>
    </xf>
    <xf numFmtId="0" fontId="8" fillId="2" borderId="10" xfId="0" applyFont="1" applyFill="1" applyBorder="1" applyAlignment="1" applyProtection="1">
      <alignment horizontal="center" vertical="center" wrapText="1"/>
    </xf>
    <xf numFmtId="0" fontId="7" fillId="2" borderId="10" xfId="0" applyFont="1" applyFill="1" applyBorder="1" applyAlignment="1">
      <alignment horizontal="center" vertical="center"/>
    </xf>
    <xf numFmtId="0" fontId="8" fillId="2" borderId="10" xfId="0" applyFont="1" applyFill="1" applyBorder="1" applyAlignment="1">
      <alignment horizontal="center" vertical="center" wrapText="1"/>
    </xf>
    <xf numFmtId="3" fontId="24" fillId="3" borderId="33" xfId="0" applyNumberFormat="1" applyFont="1" applyFill="1" applyBorder="1" applyAlignment="1" applyProtection="1">
      <alignment horizontal="right" vertical="center" wrapText="1"/>
    </xf>
    <xf numFmtId="3" fontId="19" fillId="3" borderId="39" xfId="0" applyNumberFormat="1" applyFont="1" applyFill="1" applyBorder="1" applyAlignment="1" applyProtection="1">
      <alignment horizontal="center" vertical="center" wrapText="1"/>
      <protection locked="0"/>
    </xf>
    <xf numFmtId="3" fontId="19" fillId="3" borderId="47" xfId="0" applyNumberFormat="1" applyFont="1" applyFill="1" applyBorder="1" applyAlignment="1" applyProtection="1">
      <alignment horizontal="center" vertical="center" wrapText="1"/>
      <protection locked="0"/>
    </xf>
    <xf numFmtId="3" fontId="19" fillId="3" borderId="39" xfId="0" applyNumberFormat="1" applyFont="1" applyFill="1" applyBorder="1" applyAlignment="1" applyProtection="1">
      <alignment horizontal="center" vertical="center"/>
      <protection locked="0"/>
    </xf>
    <xf numFmtId="3" fontId="19" fillId="3" borderId="47" xfId="0" applyNumberFormat="1" applyFont="1" applyFill="1" applyBorder="1" applyAlignment="1" applyProtection="1">
      <alignment horizontal="center" vertical="center"/>
      <protection locked="0"/>
    </xf>
    <xf numFmtId="3" fontId="19" fillId="3" borderId="40" xfId="0" applyNumberFormat="1" applyFont="1" applyFill="1" applyBorder="1" applyAlignment="1" applyProtection="1">
      <alignment horizontal="center" vertical="center"/>
      <protection locked="0"/>
    </xf>
    <xf numFmtId="3" fontId="19" fillId="3" borderId="48" xfId="0" applyNumberFormat="1" applyFont="1" applyFill="1" applyBorder="1" applyAlignment="1" applyProtection="1">
      <alignment horizontal="center" vertical="center"/>
      <protection locked="0"/>
    </xf>
    <xf numFmtId="3" fontId="19" fillId="3" borderId="13" xfId="0" applyNumberFormat="1" applyFont="1" applyFill="1" applyBorder="1" applyAlignment="1" applyProtection="1">
      <alignment horizontal="right" vertical="center" wrapText="1"/>
    </xf>
    <xf numFmtId="0" fontId="20" fillId="0" borderId="0" xfId="0" applyFont="1" applyBorder="1" applyAlignment="1" applyProtection="1">
      <alignment horizontal="left" vertical="center" wrapText="1"/>
    </xf>
    <xf numFmtId="0" fontId="13" fillId="0" borderId="0" xfId="0" applyFont="1" applyBorder="1" applyAlignment="1" applyProtection="1">
      <alignment horizontal="left" vertical="center" wrapText="1"/>
    </xf>
    <xf numFmtId="0" fontId="14" fillId="3" borderId="8" xfId="0" applyFont="1" applyFill="1" applyBorder="1" applyAlignment="1" applyProtection="1">
      <protection locked="0"/>
    </xf>
    <xf numFmtId="165" fontId="12" fillId="6" borderId="0" xfId="0" applyNumberFormat="1" applyFont="1" applyFill="1" applyBorder="1" applyAlignment="1" applyProtection="1">
      <alignment horizontal="center" vertical="center"/>
    </xf>
    <xf numFmtId="0" fontId="12" fillId="6" borderId="0" xfId="0" applyFont="1" applyFill="1" applyBorder="1" applyAlignment="1" applyProtection="1">
      <alignment vertical="center"/>
    </xf>
    <xf numFmtId="0" fontId="11" fillId="0" borderId="0" xfId="0" applyFont="1" applyBorder="1"/>
    <xf numFmtId="0" fontId="3" fillId="0" borderId="0" xfId="0" applyFont="1" applyBorder="1"/>
    <xf numFmtId="3" fontId="19" fillId="3" borderId="47" xfId="0" applyNumberFormat="1" applyFont="1" applyFill="1" applyBorder="1" applyAlignment="1" applyProtection="1">
      <alignment horizontal="right" vertical="center" wrapText="1"/>
    </xf>
    <xf numFmtId="3" fontId="19" fillId="0" borderId="49" xfId="0" applyNumberFormat="1" applyFont="1" applyBorder="1" applyAlignment="1" applyProtection="1">
      <alignment horizontal="center" vertical="center" wrapText="1"/>
    </xf>
    <xf numFmtId="3" fontId="19" fillId="0" borderId="41" xfId="0" applyNumberFormat="1" applyFont="1" applyBorder="1" applyAlignment="1" applyProtection="1">
      <alignment horizontal="center" vertical="center" wrapText="1"/>
    </xf>
    <xf numFmtId="3" fontId="19" fillId="0" borderId="37" xfId="0" applyNumberFormat="1" applyFont="1" applyBorder="1" applyAlignment="1" applyProtection="1">
      <alignment horizontal="center" vertical="center" wrapText="1"/>
    </xf>
    <xf numFmtId="3" fontId="19" fillId="3" borderId="41" xfId="0" applyNumberFormat="1" applyFont="1" applyFill="1" applyBorder="1" applyAlignment="1" applyProtection="1">
      <alignment horizontal="right" vertical="center" wrapText="1"/>
      <protection locked="0"/>
    </xf>
    <xf numFmtId="3" fontId="19" fillId="3" borderId="48" xfId="0" applyNumberFormat="1" applyFont="1" applyFill="1" applyBorder="1" applyAlignment="1" applyProtection="1">
      <alignment horizontal="right" vertical="center" wrapText="1"/>
    </xf>
    <xf numFmtId="0" fontId="28" fillId="0" borderId="6" xfId="0" applyFont="1" applyBorder="1" applyAlignment="1" applyProtection="1">
      <alignment horizontal="center" vertical="center" wrapText="1"/>
    </xf>
    <xf numFmtId="0" fontId="0" fillId="0" borderId="0" xfId="0" applyBorder="1"/>
    <xf numFmtId="0" fontId="12" fillId="0" borderId="0" xfId="0" applyFont="1" applyBorder="1" applyAlignment="1" applyProtection="1">
      <alignment vertical="center" wrapText="1"/>
    </xf>
    <xf numFmtId="0" fontId="0" fillId="10" borderId="10" xfId="0" applyFill="1" applyBorder="1" applyAlignment="1">
      <alignment horizontal="center" vertical="center"/>
    </xf>
    <xf numFmtId="0" fontId="32" fillId="0" borderId="10" xfId="0" applyFont="1" applyBorder="1" applyAlignment="1">
      <alignment horizontal="center" vertical="center" wrapText="1" readingOrder="1"/>
    </xf>
    <xf numFmtId="0" fontId="32" fillId="11" borderId="10" xfId="0" applyFont="1" applyFill="1" applyBorder="1" applyAlignment="1">
      <alignment horizontal="center" vertical="center" wrapText="1"/>
    </xf>
    <xf numFmtId="0" fontId="32" fillId="0" borderId="10" xfId="0" applyFont="1" applyBorder="1" applyAlignment="1">
      <alignment horizontal="center" vertical="center" wrapText="1"/>
    </xf>
    <xf numFmtId="0" fontId="32" fillId="12" borderId="10" xfId="0" applyFont="1" applyFill="1" applyBorder="1" applyAlignment="1">
      <alignment horizontal="center" vertical="center" wrapText="1"/>
    </xf>
    <xf numFmtId="0" fontId="34" fillId="13" borderId="10" xfId="0" applyFont="1" applyFill="1" applyBorder="1" applyAlignment="1">
      <alignment horizontal="center" vertical="center" wrapText="1"/>
    </xf>
    <xf numFmtId="0" fontId="32" fillId="15" borderId="10" xfId="0" applyFont="1" applyFill="1" applyBorder="1" applyAlignment="1">
      <alignment horizontal="center" vertical="center" wrapText="1"/>
    </xf>
    <xf numFmtId="0" fontId="0" fillId="16" borderId="10" xfId="0" applyFill="1" applyBorder="1" applyAlignment="1">
      <alignment horizontal="center" vertical="center"/>
    </xf>
    <xf numFmtId="0" fontId="32" fillId="17" borderId="10" xfId="0" applyFont="1" applyFill="1" applyBorder="1" applyAlignment="1">
      <alignment horizontal="center" vertical="center"/>
    </xf>
    <xf numFmtId="0" fontId="32" fillId="18" borderId="10" xfId="0" applyFont="1" applyFill="1" applyBorder="1" applyAlignment="1">
      <alignment horizontal="center" vertical="center" wrapText="1"/>
    </xf>
    <xf numFmtId="0" fontId="0" fillId="0" borderId="10" xfId="0" applyBorder="1" applyAlignment="1">
      <alignment horizontal="center" vertical="center" wrapText="1"/>
    </xf>
    <xf numFmtId="0" fontId="0" fillId="19" borderId="10" xfId="0" applyFill="1" applyBorder="1" applyAlignment="1">
      <alignment horizontal="center" vertical="center"/>
    </xf>
    <xf numFmtId="0" fontId="0" fillId="20" borderId="10" xfId="0" applyFill="1" applyBorder="1" applyAlignment="1">
      <alignment horizontal="center" vertical="center"/>
    </xf>
    <xf numFmtId="0" fontId="0" fillId="21" borderId="10" xfId="0" applyFill="1" applyBorder="1" applyAlignment="1">
      <alignment horizontal="center" vertical="center"/>
    </xf>
    <xf numFmtId="0" fontId="7" fillId="21" borderId="10" xfId="0" applyFont="1" applyFill="1" applyBorder="1" applyAlignment="1">
      <alignment horizontal="center" vertical="center"/>
    </xf>
    <xf numFmtId="0" fontId="32" fillId="14" borderId="10" xfId="0" applyFont="1" applyFill="1" applyBorder="1" applyAlignment="1">
      <alignment horizontal="center" vertical="center"/>
    </xf>
    <xf numFmtId="0" fontId="32" fillId="22" borderId="10" xfId="0" applyFont="1" applyFill="1" applyBorder="1" applyAlignment="1">
      <alignment horizontal="center" vertical="center"/>
    </xf>
    <xf numFmtId="0" fontId="0" fillId="23" borderId="10" xfId="0" applyFill="1" applyBorder="1" applyAlignment="1">
      <alignment horizontal="center" vertical="center" wrapText="1"/>
    </xf>
    <xf numFmtId="0" fontId="0" fillId="24" borderId="10" xfId="0" applyFill="1" applyBorder="1" applyAlignment="1">
      <alignment horizontal="center" vertical="center"/>
    </xf>
    <xf numFmtId="0" fontId="35" fillId="0" borderId="10" xfId="0" applyFont="1" applyBorder="1" applyAlignment="1">
      <alignment horizontal="center" vertical="center" wrapText="1"/>
    </xf>
    <xf numFmtId="0" fontId="35" fillId="25" borderId="10" xfId="0" applyFont="1" applyFill="1" applyBorder="1" applyAlignment="1">
      <alignment horizontal="center" vertical="center" wrapText="1"/>
    </xf>
    <xf numFmtId="0" fontId="32" fillId="26" borderId="10" xfId="0" applyFont="1" applyFill="1" applyBorder="1" applyAlignment="1">
      <alignment horizontal="center" vertical="center" wrapText="1"/>
    </xf>
    <xf numFmtId="0" fontId="35" fillId="27" borderId="10" xfId="0" applyFont="1" applyFill="1" applyBorder="1" applyAlignment="1">
      <alignment horizontal="center" vertical="center" wrapText="1"/>
    </xf>
    <xf numFmtId="0" fontId="0" fillId="2" borderId="10" xfId="0" applyFill="1" applyBorder="1" applyAlignment="1">
      <alignment horizontal="center" vertical="center" wrapText="1"/>
    </xf>
    <xf numFmtId="0" fontId="35" fillId="28" borderId="10" xfId="0" applyFont="1" applyFill="1" applyBorder="1" applyAlignment="1">
      <alignment horizontal="center" vertical="center" wrapText="1"/>
    </xf>
    <xf numFmtId="0" fontId="0" fillId="0" borderId="10" xfId="0" applyBorder="1" applyAlignment="1">
      <alignment wrapText="1"/>
    </xf>
    <xf numFmtId="0" fontId="7" fillId="29" borderId="10" xfId="0" applyFont="1" applyFill="1" applyBorder="1" applyAlignment="1">
      <alignment horizontal="center" vertical="center" wrapText="1"/>
    </xf>
    <xf numFmtId="0" fontId="7" fillId="29" borderId="10" xfId="0" applyFont="1" applyFill="1" applyBorder="1" applyAlignment="1">
      <alignment horizontal="center" vertical="center"/>
    </xf>
    <xf numFmtId="0" fontId="0" fillId="29" borderId="10" xfId="0" applyFill="1" applyBorder="1" applyAlignment="1">
      <alignment horizontal="center" vertical="center"/>
    </xf>
    <xf numFmtId="0" fontId="7" fillId="10" borderId="10" xfId="0" applyFont="1" applyFill="1" applyBorder="1" applyAlignment="1">
      <alignment horizontal="center" vertical="center" wrapText="1"/>
    </xf>
    <xf numFmtId="0" fontId="7" fillId="10" borderId="10" xfId="0" applyFont="1" applyFill="1" applyBorder="1" applyAlignment="1">
      <alignment horizontal="center" vertical="center"/>
    </xf>
    <xf numFmtId="0" fontId="7" fillId="20" borderId="10" xfId="0" applyFont="1" applyFill="1" applyBorder="1" applyAlignment="1">
      <alignment horizontal="center" vertical="center" wrapText="1"/>
    </xf>
    <xf numFmtId="0" fontId="7" fillId="16" borderId="10" xfId="0" applyFont="1" applyFill="1" applyBorder="1" applyAlignment="1">
      <alignment horizontal="center" vertical="center"/>
    </xf>
    <xf numFmtId="0" fontId="7" fillId="16" borderId="10" xfId="0" applyFont="1" applyFill="1" applyBorder="1" applyAlignment="1">
      <alignment horizontal="center" vertical="center" wrapText="1"/>
    </xf>
    <xf numFmtId="0" fontId="7" fillId="30" borderId="10" xfId="0" applyFont="1" applyFill="1" applyBorder="1" applyAlignment="1">
      <alignment horizontal="center" vertical="center" wrapText="1"/>
    </xf>
    <xf numFmtId="0" fontId="33" fillId="30" borderId="10" xfId="0" applyFont="1" applyFill="1" applyBorder="1" applyAlignment="1">
      <alignment horizontal="center" vertical="center" wrapText="1"/>
    </xf>
    <xf numFmtId="0" fontId="0" fillId="30" borderId="10" xfId="0" applyFill="1" applyBorder="1" applyAlignment="1">
      <alignment horizontal="center" vertical="center"/>
    </xf>
    <xf numFmtId="0" fontId="32" fillId="31" borderId="10" xfId="0" applyFont="1" applyFill="1" applyBorder="1" applyAlignment="1">
      <alignment horizontal="center" vertical="center"/>
    </xf>
    <xf numFmtId="0" fontId="7" fillId="24" borderId="10" xfId="0" applyFont="1" applyFill="1" applyBorder="1" applyAlignment="1">
      <alignment horizontal="center" vertical="center" wrapText="1"/>
    </xf>
    <xf numFmtId="0" fontId="7" fillId="24" borderId="10" xfId="0" applyFont="1" applyFill="1" applyBorder="1" applyAlignment="1">
      <alignment horizontal="center" vertical="center"/>
    </xf>
    <xf numFmtId="0" fontId="33" fillId="32" borderId="10" xfId="0" applyFont="1" applyFill="1" applyBorder="1" applyAlignment="1">
      <alignment horizontal="center" vertical="center" wrapText="1"/>
    </xf>
    <xf numFmtId="0" fontId="32" fillId="33" borderId="10" xfId="0" applyFont="1" applyFill="1" applyBorder="1" applyAlignment="1">
      <alignment horizontal="center" vertical="center"/>
    </xf>
    <xf numFmtId="0" fontId="32" fillId="32" borderId="10" xfId="0" applyFont="1" applyFill="1" applyBorder="1" applyAlignment="1">
      <alignment horizontal="center" vertical="center"/>
    </xf>
    <xf numFmtId="0" fontId="28" fillId="2" borderId="1" xfId="0" applyFont="1" applyFill="1" applyBorder="1" applyAlignment="1" applyProtection="1">
      <alignment horizontal="center" vertical="center" wrapText="1"/>
    </xf>
    <xf numFmtId="0" fontId="28" fillId="2" borderId="2" xfId="0" applyFont="1" applyFill="1" applyBorder="1" applyAlignment="1" applyProtection="1">
      <alignment horizontal="center" vertical="center" wrapText="1"/>
    </xf>
    <xf numFmtId="0" fontId="28" fillId="2" borderId="3" xfId="0" applyFont="1" applyFill="1" applyBorder="1" applyAlignment="1" applyProtection="1">
      <alignment horizontal="center" vertical="center" wrapText="1"/>
    </xf>
    <xf numFmtId="0" fontId="28" fillId="2" borderId="4" xfId="0" applyFont="1" applyFill="1" applyBorder="1" applyAlignment="1" applyProtection="1">
      <alignment horizontal="center" vertical="center" wrapText="1"/>
    </xf>
    <xf numFmtId="0" fontId="31" fillId="2" borderId="35" xfId="0" applyFont="1" applyFill="1" applyBorder="1" applyAlignment="1" applyProtection="1">
      <alignment horizontal="center" vertical="center" wrapText="1"/>
    </xf>
    <xf numFmtId="0" fontId="31" fillId="2" borderId="45"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wrapText="1"/>
    </xf>
    <xf numFmtId="0" fontId="12" fillId="2" borderId="3"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4" fillId="2" borderId="35" xfId="0" applyFont="1" applyFill="1" applyBorder="1" applyAlignment="1" applyProtection="1">
      <alignment horizontal="center" vertical="center" wrapText="1"/>
    </xf>
    <xf numFmtId="0" fontId="12" fillId="2" borderId="46" xfId="0" applyFont="1" applyFill="1" applyBorder="1" applyAlignment="1" applyProtection="1">
      <alignment horizontal="center" vertical="center" wrapText="1"/>
    </xf>
    <xf numFmtId="0" fontId="20" fillId="0" borderId="0" xfId="0" applyFont="1" applyBorder="1" applyAlignment="1" applyProtection="1">
      <alignment horizontal="left" vertical="center" wrapText="1"/>
    </xf>
    <xf numFmtId="0" fontId="13" fillId="0" borderId="0" xfId="0" applyFont="1" applyBorder="1" applyAlignment="1" applyProtection="1">
      <alignment horizontal="left" vertical="center" wrapText="1"/>
    </xf>
    <xf numFmtId="3" fontId="19" fillId="6" borderId="43" xfId="0" applyNumberFormat="1" applyFont="1" applyFill="1" applyBorder="1" applyAlignment="1" applyProtection="1">
      <alignment horizontal="right" vertical="center" wrapText="1"/>
    </xf>
    <xf numFmtId="0" fontId="1" fillId="2" borderId="42" xfId="0" applyFont="1" applyFill="1" applyBorder="1" applyAlignment="1" applyProtection="1">
      <alignment horizontal="center" vertical="center" wrapText="1"/>
    </xf>
    <xf numFmtId="0" fontId="0" fillId="0" borderId="0" xfId="0" applyAlignment="1">
      <alignment horizontal="left"/>
    </xf>
    <xf numFmtId="0" fontId="0" fillId="0" borderId="0" xfId="0" applyAlignment="1">
      <alignment horizontal="left" wrapText="1"/>
    </xf>
    <xf numFmtId="0" fontId="7" fillId="0" borderId="0" xfId="0" applyFont="1" applyAlignment="1">
      <alignment horizontal="left" wrapText="1"/>
    </xf>
    <xf numFmtId="0" fontId="7" fillId="0" borderId="0" xfId="0" applyFont="1" applyAlignment="1">
      <alignment horizontal="left"/>
    </xf>
    <xf numFmtId="0" fontId="9" fillId="0" borderId="0" xfId="0" applyFont="1" applyAlignment="1">
      <alignment horizontal="left"/>
    </xf>
    <xf numFmtId="0" fontId="22" fillId="0" borderId="0" xfId="0" applyFont="1" applyAlignment="1">
      <alignment horizontal="left"/>
    </xf>
    <xf numFmtId="0" fontId="23" fillId="0" borderId="0" xfId="0" applyFont="1" applyAlignment="1">
      <alignment horizontal="center" wrapText="1"/>
    </xf>
    <xf numFmtId="0" fontId="10" fillId="0" borderId="0" xfId="0" applyFont="1" applyAlignment="1">
      <alignment horizontal="center" vertical="center"/>
    </xf>
    <xf numFmtId="0" fontId="14" fillId="0" borderId="7" xfId="0" applyFont="1" applyBorder="1" applyAlignment="1" applyProtection="1">
      <alignment horizontal="center"/>
    </xf>
    <xf numFmtId="0" fontId="14" fillId="0" borderId="9" xfId="0" applyFont="1" applyBorder="1" applyAlignment="1" applyProtection="1">
      <alignment horizontal="center"/>
    </xf>
    <xf numFmtId="0" fontId="14" fillId="0" borderId="8" xfId="0" applyFont="1" applyBorder="1" applyAlignment="1" applyProtection="1">
      <alignment horizontal="center"/>
    </xf>
    <xf numFmtId="0" fontId="2" fillId="4" borderId="22" xfId="0" applyFont="1" applyFill="1" applyBorder="1" applyAlignment="1" applyProtection="1">
      <alignment horizontal="center" vertical="center"/>
    </xf>
    <xf numFmtId="0" fontId="2" fillId="4" borderId="0" xfId="0" applyFont="1" applyFill="1" applyBorder="1" applyAlignment="1" applyProtection="1">
      <alignment horizontal="center" vertical="center"/>
    </xf>
    <xf numFmtId="0" fontId="2" fillId="4" borderId="0" xfId="0" applyFont="1" applyFill="1" applyBorder="1" applyAlignment="1" applyProtection="1">
      <alignment horizontal="center"/>
    </xf>
    <xf numFmtId="0" fontId="29" fillId="0" borderId="15" xfId="0" applyFont="1" applyFill="1" applyBorder="1" applyAlignment="1" applyProtection="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12" fillId="4" borderId="7" xfId="0" applyFont="1" applyFill="1" applyBorder="1" applyAlignment="1" applyProtection="1">
      <alignment horizontal="center" vertical="center" wrapText="1"/>
    </xf>
    <xf numFmtId="0" fontId="12" fillId="4" borderId="9" xfId="0" applyFont="1" applyFill="1" applyBorder="1" applyAlignment="1" applyProtection="1">
      <alignment horizontal="center" vertical="center" wrapText="1"/>
    </xf>
    <xf numFmtId="0" fontId="27" fillId="0" borderId="22" xfId="0" applyFont="1" applyBorder="1" applyAlignment="1" applyProtection="1">
      <alignment horizontal="left" vertical="center" wrapText="1"/>
    </xf>
    <xf numFmtId="0" fontId="27" fillId="0" borderId="0" xfId="0" applyFont="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29" fillId="0" borderId="9" xfId="0" applyFont="1" applyBorder="1" applyAlignment="1">
      <alignment horizontal="center" vertical="center" wrapText="1"/>
    </xf>
    <xf numFmtId="0" fontId="29" fillId="0" borderId="16" xfId="0" applyFont="1" applyFill="1" applyBorder="1" applyAlignment="1" applyProtection="1">
      <alignment horizontal="center" vertical="center" wrapText="1"/>
    </xf>
    <xf numFmtId="0" fontId="28" fillId="0" borderId="26" xfId="0" applyFont="1" applyBorder="1" applyAlignment="1" applyProtection="1">
      <alignment horizontal="center" vertical="center" wrapText="1"/>
    </xf>
    <xf numFmtId="0" fontId="28" fillId="0" borderId="27" xfId="0" applyFont="1" applyBorder="1" applyAlignment="1" applyProtection="1">
      <alignment horizontal="center" vertical="center" wrapText="1"/>
    </xf>
    <xf numFmtId="0" fontId="12" fillId="4" borderId="8" xfId="0" applyFont="1" applyFill="1" applyBorder="1" applyAlignment="1" applyProtection="1">
      <alignment horizontal="center" vertical="center" wrapText="1"/>
    </xf>
    <xf numFmtId="0" fontId="12" fillId="7" borderId="7" xfId="0" applyFont="1" applyFill="1" applyBorder="1" applyAlignment="1" applyProtection="1">
      <alignment horizontal="center" vertical="center" wrapText="1"/>
    </xf>
    <xf numFmtId="0" fontId="12" fillId="7" borderId="9" xfId="0" applyFont="1" applyFill="1" applyBorder="1" applyAlignment="1" applyProtection="1">
      <alignment horizontal="center" vertical="center" wrapText="1"/>
    </xf>
    <xf numFmtId="0" fontId="12" fillId="7" borderId="8" xfId="0" applyFont="1" applyFill="1" applyBorder="1" applyAlignment="1" applyProtection="1">
      <alignment horizontal="center" vertical="center" wrapText="1"/>
    </xf>
    <xf numFmtId="0" fontId="12" fillId="0" borderId="15" xfId="0" applyFont="1" applyBorder="1" applyAlignment="1" applyProtection="1">
      <alignment horizontal="center" vertical="center"/>
    </xf>
    <xf numFmtId="0" fontId="12" fillId="0" borderId="24" xfId="0" applyFont="1" applyBorder="1" applyAlignment="1" applyProtection="1">
      <alignment horizontal="center" vertical="center"/>
    </xf>
    <xf numFmtId="0" fontId="12" fillId="4" borderId="23" xfId="0" applyFont="1" applyFill="1" applyBorder="1" applyAlignment="1" applyProtection="1">
      <alignment horizontal="center" vertical="center"/>
    </xf>
    <xf numFmtId="0" fontId="12" fillId="4" borderId="44" xfId="0" applyFont="1" applyFill="1" applyBorder="1" applyAlignment="1" applyProtection="1">
      <alignment horizontal="center" vertical="center"/>
    </xf>
    <xf numFmtId="0" fontId="14" fillId="0" borderId="7" xfId="0" applyFont="1" applyBorder="1" applyAlignment="1" applyProtection="1">
      <alignment horizontal="center" vertical="center"/>
    </xf>
    <xf numFmtId="0" fontId="14" fillId="0" borderId="9" xfId="0" applyFont="1" applyBorder="1" applyAlignment="1" applyProtection="1">
      <alignment horizontal="center" vertical="center"/>
    </xf>
    <xf numFmtId="0" fontId="14" fillId="0" borderId="8" xfId="0" applyFont="1" applyBorder="1" applyAlignment="1" applyProtection="1">
      <alignment horizontal="center" vertical="center"/>
    </xf>
    <xf numFmtId="0" fontId="24" fillId="0" borderId="0" xfId="0" applyFont="1" applyBorder="1" applyAlignment="1" applyProtection="1">
      <alignment horizontal="left" wrapText="1"/>
    </xf>
    <xf numFmtId="0" fontId="28" fillId="0" borderId="15" xfId="0" applyFont="1" applyFill="1" applyBorder="1" applyAlignment="1" applyProtection="1">
      <alignment horizontal="center" vertical="center" wrapText="1"/>
    </xf>
    <xf numFmtId="0" fontId="12" fillId="0" borderId="15" xfId="0" applyFont="1" applyFill="1" applyBorder="1" applyAlignment="1" applyProtection="1">
      <alignment horizontal="center" vertical="center" wrapText="1"/>
    </xf>
    <xf numFmtId="0" fontId="13" fillId="0" borderId="29" xfId="0" applyFont="1" applyBorder="1" applyAlignment="1" applyProtection="1">
      <alignment horizontal="center" vertical="center" wrapText="1"/>
      <protection locked="0"/>
    </xf>
    <xf numFmtId="0" fontId="13" fillId="0" borderId="32"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16" xfId="0" applyFont="1" applyBorder="1" applyAlignment="1" applyProtection="1">
      <alignment horizontal="center" vertical="center" wrapText="1"/>
      <protection locked="0"/>
    </xf>
    <xf numFmtId="0" fontId="3" fillId="0" borderId="22" xfId="0" applyFont="1" applyBorder="1" applyAlignment="1" applyProtection="1">
      <alignment horizontal="left" vertical="center" wrapText="1"/>
    </xf>
    <xf numFmtId="0" fontId="20" fillId="0" borderId="0" xfId="0" applyFont="1" applyBorder="1" applyAlignment="1" applyProtection="1">
      <alignment horizontal="left" vertical="center" wrapText="1"/>
    </xf>
    <xf numFmtId="0" fontId="13" fillId="0" borderId="22"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9" fillId="0" borderId="0" xfId="0" applyFont="1" applyBorder="1" applyAlignment="1">
      <alignment horizontal="center" vertical="center" wrapText="1"/>
    </xf>
    <xf numFmtId="0" fontId="27" fillId="0" borderId="22" xfId="0" applyFont="1" applyBorder="1" applyAlignment="1" applyProtection="1">
      <alignment horizontal="center" vertical="center" wrapText="1"/>
    </xf>
    <xf numFmtId="0" fontId="27" fillId="0" borderId="0"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3" fillId="0" borderId="0" xfId="0" applyFont="1" applyBorder="1" applyAlignment="1" applyProtection="1">
      <alignment horizontal="left" vertical="center" wrapText="1"/>
    </xf>
    <xf numFmtId="0" fontId="0" fillId="0" borderId="0" xfId="0" applyFont="1" applyAlignment="1">
      <alignment horizontal="left"/>
    </xf>
    <xf numFmtId="0" fontId="25" fillId="0" borderId="0" xfId="0" applyFont="1" applyAlignment="1">
      <alignment horizontal="left"/>
    </xf>
  </cellXfs>
  <cellStyles count="3">
    <cellStyle name="Milliers" xfId="1" builtinId="3"/>
    <cellStyle name="Normal" xfId="0" builtinId="0"/>
    <cellStyle name="Pourcentage" xfId="2" builtinId="5"/>
  </cellStyles>
  <dxfs count="0"/>
  <tableStyles count="0" defaultTableStyle="TableStyleMedium2" defaultPivotStyle="PivotStyleLight16"/>
  <colors>
    <mruColors>
      <color rgb="FF70AD47"/>
      <color rgb="FFAFD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190500</xdr:colOff>
      <xdr:row>3</xdr:row>
      <xdr:rowOff>146050</xdr:rowOff>
    </xdr:from>
    <xdr:to>
      <xdr:col>14</xdr:col>
      <xdr:colOff>317500</xdr:colOff>
      <xdr:row>145</xdr:row>
      <xdr:rowOff>76200</xdr:rowOff>
    </xdr:to>
    <xdr:sp macro="" textlink="">
      <xdr:nvSpPr>
        <xdr:cNvPr id="5" name="ZoneTexte 4">
          <a:extLst>
            <a:ext uri="{FF2B5EF4-FFF2-40B4-BE49-F238E27FC236}">
              <a16:creationId xmlns:a16="http://schemas.microsoft.com/office/drawing/2014/main" id="{E5B5A2EE-D450-4679-96BB-204766458AB5}"/>
            </a:ext>
          </a:extLst>
        </xdr:cNvPr>
        <xdr:cNvSpPr txBox="1"/>
      </xdr:nvSpPr>
      <xdr:spPr>
        <a:xfrm>
          <a:off x="190500" y="698500"/>
          <a:ext cx="12642850" cy="31578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200"/>
            </a:lnSpc>
          </a:pPr>
          <a:r>
            <a:rPr lang="fr-FR" sz="1200" b="1" i="0">
              <a:latin typeface="ITC Avant Garde Std Bk" panose="020B0702020202020204" pitchFamily="34" charset="0"/>
            </a:rPr>
            <a:t>MODE D'EMPLOI POUR REMPLIR LA DÉCLARATION TRIMESTRIELLE</a:t>
          </a:r>
        </a:p>
        <a:p>
          <a:pPr>
            <a:lnSpc>
              <a:spcPts val="1100"/>
            </a:lnSpc>
          </a:pPr>
          <a:endParaRPr lang="fr-FR" sz="1100"/>
        </a:p>
        <a:p>
          <a:pPr algn="ctr">
            <a:lnSpc>
              <a:spcPts val="1100"/>
            </a:lnSpc>
          </a:pPr>
          <a:r>
            <a:rPr lang="fr-FR" sz="1100">
              <a:latin typeface="Century Gothic" panose="020B0502020202020204" pitchFamily="34" charset="0"/>
            </a:rPr>
            <a:t>Ce fichier est déclaratif et permettra le déclenchement des soutiens réemploi / réutilisation. </a:t>
          </a:r>
          <a:r>
            <a:rPr lang="fr-FR" sz="1100" b="0" i="0" u="none" strike="noStrike">
              <a:solidFill>
                <a:schemeClr val="dk1"/>
              </a:solidFill>
              <a:effectLst/>
              <a:latin typeface="Century Gothic" panose="020B0502020202020204" pitchFamily="34" charset="0"/>
              <a:ea typeface="+mn-ea"/>
              <a:cs typeface="+mn-cs"/>
            </a:rPr>
            <a:t>Il est à envoyer à </a:t>
          </a:r>
          <a:r>
            <a:rPr lang="fr-FR" sz="1100" b="1" i="0" u="none" strike="noStrike">
              <a:solidFill>
                <a:schemeClr val="dk1"/>
              </a:solidFill>
              <a:effectLst/>
              <a:latin typeface="Century Gothic" panose="020B0502020202020204" pitchFamily="34" charset="0"/>
              <a:ea typeface="+mn-ea"/>
              <a:cs typeface="+mn-cs"/>
            </a:rPr>
            <a:t>Catherine</a:t>
          </a:r>
          <a:r>
            <a:rPr lang="fr-FR" sz="1100" b="1" i="0" u="none" strike="noStrike" baseline="0">
              <a:solidFill>
                <a:schemeClr val="dk1"/>
              </a:solidFill>
              <a:effectLst/>
              <a:latin typeface="Century Gothic" panose="020B0502020202020204" pitchFamily="34" charset="0"/>
              <a:ea typeface="+mn-ea"/>
              <a:cs typeface="+mn-cs"/>
            </a:rPr>
            <a:t> POUJOL</a:t>
          </a:r>
          <a:r>
            <a:rPr lang="fr-FR" sz="1100" b="1" i="0" u="none" strike="noStrike">
              <a:solidFill>
                <a:schemeClr val="dk1"/>
              </a:solidFill>
              <a:effectLst/>
              <a:latin typeface="Century Gothic" panose="020B0502020202020204" pitchFamily="34" charset="0"/>
              <a:ea typeface="+mn-ea"/>
              <a:cs typeface="+mn-cs"/>
            </a:rPr>
            <a:t> </a:t>
          </a:r>
          <a:r>
            <a:rPr lang="fr-FR" sz="1100" b="0" i="0" u="none" strike="noStrike">
              <a:solidFill>
                <a:schemeClr val="dk1"/>
              </a:solidFill>
              <a:effectLst/>
              <a:latin typeface="Century Gothic" panose="020B0502020202020204" pitchFamily="34" charset="0"/>
              <a:ea typeface="+mn-ea"/>
              <a:cs typeface="+mn-cs"/>
            </a:rPr>
            <a:t>tous les trimestres à l'adresse suivante : </a:t>
          </a:r>
          <a:r>
            <a:rPr lang="fr-FR" sz="1100" b="0" i="0" u="sng" strike="noStrike">
              <a:solidFill>
                <a:srgbClr val="0070C0"/>
              </a:solidFill>
              <a:effectLst/>
              <a:latin typeface="Century Gothic" panose="020B0502020202020204" pitchFamily="34" charset="0"/>
              <a:ea typeface="+mn-ea"/>
              <a:cs typeface="+mn-cs"/>
            </a:rPr>
            <a:t>catherine.poujol@valdelia.org</a:t>
          </a:r>
        </a:p>
        <a:p>
          <a:pPr algn="ctr">
            <a:lnSpc>
              <a:spcPts val="1100"/>
            </a:lnSpc>
          </a:pPr>
          <a:endParaRPr lang="fr-FR" sz="1100" b="0" i="0" u="sng" strike="noStrike">
            <a:solidFill>
              <a:srgbClr val="0070C0"/>
            </a:solidFill>
            <a:effectLst/>
            <a:latin typeface="Century Gothic" panose="020B0502020202020204" pitchFamily="34" charset="0"/>
            <a:ea typeface="+mn-ea"/>
            <a:cs typeface="+mn-cs"/>
          </a:endParaRPr>
        </a:p>
        <a:p>
          <a:pPr>
            <a:lnSpc>
              <a:spcPts val="1100"/>
            </a:lnSpc>
          </a:pPr>
          <a:endParaRPr lang="fr-FR" sz="1100" b="0" i="0" u="none" strike="noStrike">
            <a:solidFill>
              <a:schemeClr val="dk1"/>
            </a:solidFill>
            <a:effectLst/>
            <a:latin typeface="Century Gothic" panose="020B0502020202020204" pitchFamily="34" charset="0"/>
            <a:ea typeface="+mn-ea"/>
            <a:cs typeface="+mn-cs"/>
          </a:endParaRPr>
        </a:p>
        <a:p>
          <a:pPr>
            <a:lnSpc>
              <a:spcPts val="1100"/>
            </a:lnSpc>
          </a:pPr>
          <a:endParaRPr lang="fr-FR" sz="1100" b="0" i="0" u="none" strike="noStrike">
            <a:solidFill>
              <a:schemeClr val="dk1"/>
            </a:solidFill>
            <a:effectLst/>
            <a:latin typeface="Century Gothic" panose="020B0502020202020204" pitchFamily="34" charset="0"/>
            <a:ea typeface="+mn-ea"/>
            <a:cs typeface="+mn-cs"/>
          </a:endParaRPr>
        </a:p>
        <a:p>
          <a:pPr>
            <a:lnSpc>
              <a:spcPts val="1100"/>
            </a:lnSpc>
          </a:pPr>
          <a:endParaRPr lang="fr-FR" sz="1100" b="0" i="0" u="none" strike="noStrike">
            <a:solidFill>
              <a:schemeClr val="dk1"/>
            </a:solidFill>
            <a:effectLst/>
            <a:latin typeface="Century Gothic" panose="020B0502020202020204" pitchFamily="34" charset="0"/>
            <a:ea typeface="+mn-ea"/>
            <a:cs typeface="+mn-cs"/>
          </a:endParaRPr>
        </a:p>
        <a:p>
          <a:pPr>
            <a:lnSpc>
              <a:spcPts val="1100"/>
            </a:lnSpc>
          </a:pPr>
          <a:endParaRPr lang="fr-FR" sz="1100" b="0" i="0" u="none" strike="noStrike">
            <a:solidFill>
              <a:schemeClr val="dk1"/>
            </a:solidFill>
            <a:effectLst/>
            <a:latin typeface="Century Gothic" panose="020B0502020202020204" pitchFamily="34" charset="0"/>
            <a:ea typeface="+mn-ea"/>
            <a:cs typeface="+mn-cs"/>
          </a:endParaRPr>
        </a:p>
        <a:p>
          <a:pPr>
            <a:lnSpc>
              <a:spcPts val="1100"/>
            </a:lnSpc>
          </a:pPr>
          <a:endParaRPr lang="fr-FR" sz="1100" b="0" i="0" u="none" strike="noStrike">
            <a:solidFill>
              <a:schemeClr val="dk1"/>
            </a:solidFill>
            <a:effectLst/>
            <a:latin typeface="Century Gothic" panose="020B0502020202020204" pitchFamily="34" charset="0"/>
            <a:ea typeface="+mn-ea"/>
            <a:cs typeface="+mn-cs"/>
          </a:endParaRPr>
        </a:p>
        <a:p>
          <a:pPr>
            <a:lnSpc>
              <a:spcPts val="1100"/>
            </a:lnSpc>
          </a:pPr>
          <a:endParaRPr lang="fr-FR" sz="1100" b="0" i="0" u="none" strike="noStrike">
            <a:solidFill>
              <a:schemeClr val="dk1"/>
            </a:solidFill>
            <a:effectLst/>
            <a:latin typeface="Century Gothic" panose="020B0502020202020204" pitchFamily="34" charset="0"/>
            <a:ea typeface="+mn-ea"/>
            <a:cs typeface="+mn-cs"/>
          </a:endParaRPr>
        </a:p>
        <a:p>
          <a:pPr>
            <a:lnSpc>
              <a:spcPts val="1100"/>
            </a:lnSpc>
          </a:pPr>
          <a:endParaRPr lang="fr-FR" sz="1100" b="0" i="0" u="none" strike="noStrike">
            <a:solidFill>
              <a:schemeClr val="dk1"/>
            </a:solidFill>
            <a:effectLst/>
            <a:latin typeface="Century Gothic" panose="020B0502020202020204" pitchFamily="34" charset="0"/>
            <a:ea typeface="+mn-ea"/>
            <a:cs typeface="+mn-cs"/>
          </a:endParaRPr>
        </a:p>
        <a:p>
          <a:pPr>
            <a:lnSpc>
              <a:spcPts val="1100"/>
            </a:lnSpc>
          </a:pPr>
          <a:endParaRPr lang="fr-FR" sz="1100" b="0" i="0" u="none" strike="noStrike">
            <a:solidFill>
              <a:schemeClr val="dk1"/>
            </a:solidFill>
            <a:effectLst/>
            <a:latin typeface="Century Gothic" panose="020B0502020202020204" pitchFamily="34" charset="0"/>
            <a:ea typeface="+mn-ea"/>
            <a:cs typeface="+mn-cs"/>
          </a:endParaRPr>
        </a:p>
        <a:p>
          <a:pPr>
            <a:lnSpc>
              <a:spcPts val="1100"/>
            </a:lnSpc>
          </a:pPr>
          <a:endParaRPr lang="fr-FR" sz="1100" b="0" i="0" u="none" strike="noStrike">
            <a:solidFill>
              <a:schemeClr val="dk1"/>
            </a:solidFill>
            <a:effectLst/>
            <a:latin typeface="Century Gothic" panose="020B0502020202020204" pitchFamily="34" charset="0"/>
            <a:ea typeface="+mn-ea"/>
            <a:cs typeface="+mn-cs"/>
          </a:endParaRPr>
        </a:p>
        <a:p>
          <a:pPr>
            <a:lnSpc>
              <a:spcPts val="1100"/>
            </a:lnSpc>
          </a:pPr>
          <a:r>
            <a:rPr lang="fr-FR" sz="1100" b="0" i="0" u="none" strike="noStrike">
              <a:solidFill>
                <a:schemeClr val="dk1"/>
              </a:solidFill>
              <a:effectLst/>
              <a:latin typeface="Century Gothic" panose="020B0502020202020204" pitchFamily="34" charset="0"/>
              <a:ea typeface="+mn-ea"/>
              <a:cs typeface="+mn-cs"/>
            </a:rPr>
            <a:t>À ce jour, aucun login Internet n'est requis pour effectuer sa déclaration (envoi du fichier par mail).</a:t>
          </a:r>
        </a:p>
        <a:p>
          <a:pPr>
            <a:lnSpc>
              <a:spcPts val="1100"/>
            </a:lnSpc>
          </a:pPr>
          <a:endParaRPr lang="fr-FR" sz="1100" b="0" i="0" u="none" strike="noStrike">
            <a:solidFill>
              <a:schemeClr val="dk1"/>
            </a:solidFill>
            <a:effectLst/>
            <a:latin typeface="+mn-lt"/>
            <a:ea typeface="+mn-ea"/>
            <a:cs typeface="+mn-cs"/>
          </a:endParaRPr>
        </a:p>
        <a:p>
          <a:pPr marL="171450" indent="-171450">
            <a:buFont typeface="Wingdings" panose="05000000000000000000" pitchFamily="2" charset="2"/>
            <a:buChar char="§"/>
          </a:pPr>
          <a:r>
            <a:rPr lang="fr-FR" sz="1100" b="1" i="0" u="none" strike="noStrike">
              <a:solidFill>
                <a:srgbClr val="00B0F0"/>
              </a:solidFill>
              <a:effectLst/>
              <a:latin typeface="Century Gothic" panose="020B0502020202020204" pitchFamily="34" charset="0"/>
              <a:ea typeface="+mn-ea"/>
              <a:cs typeface="+mn-cs"/>
            </a:rPr>
            <a:t>Planning</a:t>
          </a:r>
          <a:r>
            <a:rPr lang="fr-FR" sz="1100" b="1" i="0" u="none" strike="noStrike" baseline="0">
              <a:solidFill>
                <a:srgbClr val="00B0F0"/>
              </a:solidFill>
              <a:effectLst/>
              <a:latin typeface="Century Gothic" panose="020B0502020202020204" pitchFamily="34" charset="0"/>
              <a:ea typeface="+mn-ea"/>
              <a:cs typeface="+mn-cs"/>
            </a:rPr>
            <a:t> des envois</a:t>
          </a:r>
        </a:p>
        <a:p>
          <a:pPr marL="0" indent="0">
            <a:lnSpc>
              <a:spcPts val="900"/>
            </a:lnSpc>
            <a:buFont typeface="Wingdings" panose="05000000000000000000" pitchFamily="2" charset="2"/>
            <a:buNone/>
          </a:pPr>
          <a:endParaRPr lang="fr-FR" sz="900" b="1" i="0" u="none" strike="noStrike" baseline="0">
            <a:solidFill>
              <a:schemeClr val="dk1"/>
            </a:solidFill>
            <a:effectLst/>
            <a:latin typeface="Century Gothic" panose="020B0502020202020204" pitchFamily="34" charset="0"/>
            <a:ea typeface="+mn-ea"/>
            <a:cs typeface="+mn-cs"/>
          </a:endParaRPr>
        </a:p>
        <a:p>
          <a:pPr marL="0" indent="0">
            <a:lnSpc>
              <a:spcPts val="1100"/>
            </a:lnSpc>
            <a:buFont typeface="Wingdings" panose="05000000000000000000" pitchFamily="2" charset="2"/>
            <a:buNone/>
          </a:pPr>
          <a:r>
            <a:rPr lang="fr-FR" sz="1100" b="1" i="0" u="none" strike="noStrike">
              <a:solidFill>
                <a:schemeClr val="tx1">
                  <a:lumMod val="75000"/>
                  <a:lumOff val="25000"/>
                </a:schemeClr>
              </a:solidFill>
              <a:effectLst/>
              <a:latin typeface="Century Gothic" panose="020B0502020202020204" pitchFamily="34" charset="0"/>
              <a:ea typeface="+mn-ea"/>
              <a:cs typeface="+mn-cs"/>
            </a:rPr>
            <a:t>1er trimestre </a:t>
          </a:r>
          <a:r>
            <a:rPr lang="fr-FR" sz="1100" b="0" i="0" u="none" strike="noStrike">
              <a:solidFill>
                <a:schemeClr val="dk1"/>
              </a:solidFill>
              <a:effectLst/>
              <a:latin typeface="Century Gothic" panose="020B0502020202020204" pitchFamily="34" charset="0"/>
              <a:ea typeface="+mn-ea"/>
              <a:cs typeface="+mn-cs"/>
            </a:rPr>
            <a:t>: Janvier - Février - Mars		 </a:t>
          </a:r>
          <a:r>
            <a:rPr lang="fr-FR" sz="1100" b="1">
              <a:solidFill>
                <a:schemeClr val="dk1"/>
              </a:solidFill>
              <a:effectLst/>
              <a:latin typeface="+mn-lt"/>
              <a:ea typeface="+mn-ea"/>
              <a:cs typeface="+mn-cs"/>
              <a:sym typeface="Wingdings" panose="05000000000000000000" pitchFamily="2" charset="2"/>
            </a:rPr>
            <a:t></a:t>
          </a:r>
          <a:r>
            <a:rPr lang="fr-FR" sz="1100" b="0" i="0" u="none" strike="noStrike">
              <a:solidFill>
                <a:schemeClr val="dk1"/>
              </a:solidFill>
              <a:effectLst/>
              <a:latin typeface="Century Gothic" panose="020B0502020202020204" pitchFamily="34" charset="0"/>
              <a:ea typeface="+mn-ea"/>
              <a:cs typeface="+mn-cs"/>
            </a:rPr>
            <a:t> envoi avant le </a:t>
          </a:r>
          <a:r>
            <a:rPr lang="fr-FR" sz="1100" b="1" i="0" u="none" strike="noStrike">
              <a:solidFill>
                <a:srgbClr val="FF0000"/>
              </a:solidFill>
              <a:effectLst/>
              <a:latin typeface="Century Gothic" panose="020B0502020202020204" pitchFamily="34" charset="0"/>
              <a:ea typeface="+mn-ea"/>
              <a:cs typeface="+mn-cs"/>
            </a:rPr>
            <a:t>30 avril</a:t>
          </a:r>
          <a:r>
            <a:rPr lang="fr-FR" b="1">
              <a:solidFill>
                <a:srgbClr val="FF0000"/>
              </a:solidFill>
              <a:latin typeface="Century Gothic" panose="020B0502020202020204" pitchFamily="34" charset="0"/>
            </a:rPr>
            <a:t> </a:t>
          </a:r>
          <a:endParaRPr lang="fr-FR" sz="1100" b="1" i="0" u="none" strike="noStrike" baseline="0">
            <a:solidFill>
              <a:srgbClr val="FF0000"/>
            </a:solidFill>
            <a:effectLst/>
            <a:latin typeface="Century Gothic" panose="020B0502020202020204" pitchFamily="34" charset="0"/>
            <a:ea typeface="+mn-ea"/>
            <a:cs typeface="+mn-cs"/>
          </a:endParaRPr>
        </a:p>
        <a:p>
          <a:pPr marL="0" indent="0">
            <a:lnSpc>
              <a:spcPts val="1100"/>
            </a:lnSpc>
            <a:buFont typeface="Wingdings" panose="05000000000000000000" pitchFamily="2" charset="2"/>
            <a:buNone/>
          </a:pPr>
          <a:r>
            <a:rPr lang="fr-FR" sz="1100" b="1" i="0" u="none" strike="noStrike">
              <a:solidFill>
                <a:schemeClr val="tx1">
                  <a:lumMod val="75000"/>
                  <a:lumOff val="25000"/>
                </a:schemeClr>
              </a:solidFill>
              <a:effectLst/>
              <a:latin typeface="Century Gothic" panose="020B0502020202020204" pitchFamily="34" charset="0"/>
              <a:ea typeface="+mn-ea"/>
              <a:cs typeface="+mn-cs"/>
            </a:rPr>
            <a:t>2e trimestre </a:t>
          </a:r>
          <a:r>
            <a:rPr lang="fr-FR" sz="1100" b="0" i="0" u="none" strike="noStrike">
              <a:solidFill>
                <a:schemeClr val="tx1"/>
              </a:solidFill>
              <a:effectLst/>
              <a:latin typeface="Century Gothic" panose="020B0502020202020204" pitchFamily="34" charset="0"/>
              <a:ea typeface="+mn-ea"/>
              <a:cs typeface="+mn-cs"/>
            </a:rPr>
            <a:t>: Avril - Mai - Juin		 </a:t>
          </a:r>
          <a:r>
            <a:rPr lang="fr-FR" sz="1100" b="1">
              <a:solidFill>
                <a:schemeClr val="tx1"/>
              </a:solidFill>
              <a:effectLst/>
              <a:latin typeface="+mn-lt"/>
              <a:ea typeface="+mn-ea"/>
              <a:cs typeface="+mn-cs"/>
              <a:sym typeface="Wingdings" panose="05000000000000000000" pitchFamily="2" charset="2"/>
            </a:rPr>
            <a:t></a:t>
          </a:r>
          <a:r>
            <a:rPr lang="fr-FR" sz="1100" b="0" i="0" u="none" strike="noStrike">
              <a:solidFill>
                <a:schemeClr val="tx1"/>
              </a:solidFill>
              <a:effectLst/>
              <a:latin typeface="Century Gothic" panose="020B0502020202020204" pitchFamily="34" charset="0"/>
              <a:ea typeface="+mn-ea"/>
              <a:cs typeface="+mn-cs"/>
            </a:rPr>
            <a:t> envoi avant le </a:t>
          </a:r>
          <a:r>
            <a:rPr lang="fr-FR" sz="1100" b="1" i="0" u="none" strike="noStrike">
              <a:solidFill>
                <a:srgbClr val="FF0000"/>
              </a:solidFill>
              <a:effectLst/>
              <a:latin typeface="Century Gothic" panose="020B0502020202020204" pitchFamily="34" charset="0"/>
              <a:ea typeface="+mn-ea"/>
              <a:cs typeface="+mn-cs"/>
            </a:rPr>
            <a:t>31 juillet</a:t>
          </a:r>
          <a:r>
            <a:rPr lang="fr-FR" b="1">
              <a:solidFill>
                <a:srgbClr val="FF0000"/>
              </a:solidFill>
              <a:latin typeface="Century Gothic" panose="020B0502020202020204" pitchFamily="34" charset="0"/>
            </a:rPr>
            <a:t> </a:t>
          </a:r>
          <a:endParaRPr lang="fr-FR" sz="1100" b="1" i="0" u="none" strike="noStrike" baseline="0">
            <a:solidFill>
              <a:srgbClr val="FF0000"/>
            </a:solidFill>
            <a:effectLst/>
            <a:latin typeface="Century Gothic" panose="020B0502020202020204" pitchFamily="34" charset="0"/>
            <a:ea typeface="+mn-ea"/>
            <a:cs typeface="+mn-cs"/>
          </a:endParaRPr>
        </a:p>
        <a:p>
          <a:pPr marL="0" indent="0">
            <a:lnSpc>
              <a:spcPts val="1100"/>
            </a:lnSpc>
            <a:buFont typeface="Wingdings" panose="05000000000000000000" pitchFamily="2" charset="2"/>
            <a:buNone/>
          </a:pPr>
          <a:r>
            <a:rPr lang="fr-FR" sz="1100" b="1" i="0" u="none" strike="noStrike">
              <a:solidFill>
                <a:schemeClr val="tx1">
                  <a:lumMod val="75000"/>
                  <a:lumOff val="25000"/>
                </a:schemeClr>
              </a:solidFill>
              <a:effectLst/>
              <a:latin typeface="Century Gothic" panose="020B0502020202020204" pitchFamily="34" charset="0"/>
              <a:ea typeface="+mn-ea"/>
              <a:cs typeface="+mn-cs"/>
            </a:rPr>
            <a:t>3e trimestre </a:t>
          </a:r>
          <a:r>
            <a:rPr lang="fr-FR" sz="1100" b="0" i="0" u="none" strike="noStrike">
              <a:solidFill>
                <a:schemeClr val="tx1"/>
              </a:solidFill>
              <a:effectLst/>
              <a:latin typeface="Century Gothic" panose="020B0502020202020204" pitchFamily="34" charset="0"/>
              <a:ea typeface="+mn-ea"/>
              <a:cs typeface="+mn-cs"/>
            </a:rPr>
            <a:t>: Juillet - Août - Septembre		 </a:t>
          </a:r>
          <a:r>
            <a:rPr lang="fr-FR" sz="1100" b="1">
              <a:solidFill>
                <a:schemeClr val="tx1"/>
              </a:solidFill>
              <a:effectLst/>
              <a:latin typeface="+mn-lt"/>
              <a:ea typeface="+mn-ea"/>
              <a:cs typeface="+mn-cs"/>
              <a:sym typeface="Wingdings" panose="05000000000000000000" pitchFamily="2" charset="2"/>
            </a:rPr>
            <a:t></a:t>
          </a:r>
          <a:r>
            <a:rPr lang="fr-FR" sz="1100" b="0" i="0" u="none" strike="noStrike">
              <a:solidFill>
                <a:schemeClr val="tx1"/>
              </a:solidFill>
              <a:effectLst/>
              <a:latin typeface="Century Gothic" panose="020B0502020202020204" pitchFamily="34" charset="0"/>
              <a:ea typeface="+mn-ea"/>
              <a:cs typeface="+mn-cs"/>
            </a:rPr>
            <a:t> envoi avant le </a:t>
          </a:r>
          <a:r>
            <a:rPr lang="fr-FR" sz="1100" b="1" i="0" u="none" strike="noStrike">
              <a:solidFill>
                <a:srgbClr val="FF0000"/>
              </a:solidFill>
              <a:effectLst/>
              <a:latin typeface="Century Gothic" panose="020B0502020202020204" pitchFamily="34" charset="0"/>
              <a:ea typeface="+mn-ea"/>
              <a:cs typeface="+mn-cs"/>
            </a:rPr>
            <a:t>31 octobre </a:t>
          </a:r>
          <a:r>
            <a:rPr lang="fr-FR" b="1">
              <a:solidFill>
                <a:srgbClr val="FF0000"/>
              </a:solidFill>
              <a:latin typeface="Century Gothic" panose="020B0502020202020204" pitchFamily="34" charset="0"/>
            </a:rPr>
            <a:t> </a:t>
          </a:r>
          <a:endParaRPr lang="fr-FR" sz="1100" b="1" i="0" u="none" strike="noStrike" baseline="0">
            <a:solidFill>
              <a:srgbClr val="FF0000"/>
            </a:solidFill>
            <a:effectLst/>
            <a:latin typeface="Century Gothic" panose="020B0502020202020204" pitchFamily="34" charset="0"/>
            <a:ea typeface="+mn-ea"/>
            <a:cs typeface="+mn-cs"/>
          </a:endParaRPr>
        </a:p>
        <a:p>
          <a:pPr marL="0" indent="0">
            <a:lnSpc>
              <a:spcPts val="1100"/>
            </a:lnSpc>
            <a:buFont typeface="Wingdings" panose="05000000000000000000" pitchFamily="2" charset="2"/>
            <a:buNone/>
          </a:pPr>
          <a:r>
            <a:rPr lang="fr-FR" sz="1100" b="1" i="0" u="none" strike="noStrike">
              <a:solidFill>
                <a:schemeClr val="tx1">
                  <a:lumMod val="75000"/>
                  <a:lumOff val="25000"/>
                </a:schemeClr>
              </a:solidFill>
              <a:effectLst/>
              <a:latin typeface="Century Gothic" panose="020B0502020202020204" pitchFamily="34" charset="0"/>
              <a:ea typeface="+mn-ea"/>
              <a:cs typeface="+mn-cs"/>
            </a:rPr>
            <a:t>4e trimestre </a:t>
          </a:r>
          <a:r>
            <a:rPr lang="fr-FR" sz="1100" b="0" i="0" u="none" strike="noStrike">
              <a:solidFill>
                <a:schemeClr val="dk1"/>
              </a:solidFill>
              <a:effectLst/>
              <a:latin typeface="Century Gothic" panose="020B0502020202020204" pitchFamily="34" charset="0"/>
              <a:ea typeface="+mn-ea"/>
              <a:cs typeface="+mn-cs"/>
            </a:rPr>
            <a:t>: Octobre - Novembre - Décembre	 </a:t>
          </a:r>
          <a:r>
            <a:rPr lang="fr-FR" sz="1100" b="1">
              <a:solidFill>
                <a:schemeClr val="dk1"/>
              </a:solidFill>
              <a:effectLst/>
              <a:latin typeface="+mn-lt"/>
              <a:ea typeface="+mn-ea"/>
              <a:cs typeface="+mn-cs"/>
              <a:sym typeface="Wingdings" panose="05000000000000000000" pitchFamily="2" charset="2"/>
            </a:rPr>
            <a:t></a:t>
          </a:r>
          <a:r>
            <a:rPr lang="fr-FR" sz="1100" b="0" i="0" u="none" strike="noStrike">
              <a:solidFill>
                <a:schemeClr val="dk1"/>
              </a:solidFill>
              <a:effectLst/>
              <a:latin typeface="Century Gothic" panose="020B0502020202020204" pitchFamily="34" charset="0"/>
              <a:ea typeface="+mn-ea"/>
              <a:cs typeface="+mn-cs"/>
            </a:rPr>
            <a:t> envoi avant le </a:t>
          </a:r>
          <a:r>
            <a:rPr lang="fr-FR" sz="1100" b="1" i="0" u="none" strike="noStrike">
              <a:solidFill>
                <a:srgbClr val="FF0000"/>
              </a:solidFill>
              <a:effectLst/>
              <a:latin typeface="Century Gothic" panose="020B0502020202020204" pitchFamily="34" charset="0"/>
              <a:ea typeface="+mn-ea"/>
              <a:cs typeface="+mn-cs"/>
            </a:rPr>
            <a:t>31 janvier</a:t>
          </a:r>
          <a:r>
            <a:rPr lang="fr-FR" b="1">
              <a:solidFill>
                <a:srgbClr val="FF0000"/>
              </a:solidFill>
              <a:latin typeface="Century Gothic" panose="020B0502020202020204" pitchFamily="34" charset="0"/>
            </a:rPr>
            <a:t> </a:t>
          </a:r>
          <a:endParaRPr lang="fr-FR" sz="1100" b="1" i="0" u="none" strike="noStrike" baseline="0">
            <a:solidFill>
              <a:srgbClr val="FF0000"/>
            </a:solidFill>
            <a:effectLst/>
            <a:latin typeface="Century Gothic" panose="020B0502020202020204" pitchFamily="34" charset="0"/>
            <a:ea typeface="+mn-ea"/>
            <a:cs typeface="+mn-cs"/>
          </a:endParaRPr>
        </a:p>
        <a:p>
          <a:pPr marL="0" indent="0">
            <a:buFont typeface="Wingdings" panose="05000000000000000000" pitchFamily="2" charset="2"/>
            <a:buNone/>
          </a:pPr>
          <a:r>
            <a:rPr lang="fr-FR" sz="1100" b="1" i="0" u="none" strike="noStrike" baseline="0">
              <a:solidFill>
                <a:srgbClr val="FF0000"/>
              </a:solidFill>
              <a:effectLst/>
              <a:latin typeface="Century Gothic" panose="020B0502020202020204" pitchFamily="34" charset="0"/>
              <a:ea typeface="+mn-ea"/>
              <a:cs typeface="+mn-cs"/>
            </a:rPr>
            <a:t>Aucun soutien ne pourra être versé de façon rétroactive pour l'année N-1 à partir du 31 janvier N+1.</a:t>
          </a:r>
        </a:p>
        <a:p>
          <a:pPr marL="0" indent="0">
            <a:buFont typeface="Wingdings" panose="05000000000000000000" pitchFamily="2" charset="2"/>
            <a:buNone/>
          </a:pPr>
          <a:endParaRPr lang="fr-FR" sz="1100" b="1" i="0" u="none" strike="noStrike" baseline="0">
            <a:solidFill>
              <a:schemeClr val="dk1"/>
            </a:solidFill>
            <a:effectLst/>
            <a:latin typeface="Century Gothic" panose="020B0502020202020204" pitchFamily="34" charset="0"/>
            <a:ea typeface="+mn-ea"/>
            <a:cs typeface="+mn-cs"/>
          </a:endParaRPr>
        </a:p>
        <a:p>
          <a:pPr marL="171450" marR="0" lvl="0" indent="-171450" defTabSz="914400" eaLnBrk="1" fontAlgn="auto" latinLnBrk="0" hangingPunct="1">
            <a:lnSpc>
              <a:spcPts val="1000"/>
            </a:lnSpc>
            <a:spcBef>
              <a:spcPts val="0"/>
            </a:spcBef>
            <a:spcAft>
              <a:spcPts val="0"/>
            </a:spcAft>
            <a:buClrTx/>
            <a:buSzTx/>
            <a:buFont typeface="Wingdings" panose="05000000000000000000" pitchFamily="2" charset="2"/>
            <a:buChar char="§"/>
            <a:tabLst/>
            <a:defRPr/>
          </a:pPr>
          <a:r>
            <a:rPr kumimoji="0" lang="fr-FR" sz="1100" b="1" i="0" u="none" strike="noStrike" kern="0" cap="none" spc="0" normalizeH="0" baseline="0" noProof="0">
              <a:ln>
                <a:noFill/>
              </a:ln>
              <a:solidFill>
                <a:srgbClr val="00B0F0"/>
              </a:solidFill>
              <a:effectLst/>
              <a:uLnTx/>
              <a:uFillTx/>
              <a:latin typeface="Century Gothic" panose="020B0502020202020204" pitchFamily="34" charset="0"/>
              <a:ea typeface="+mn-ea"/>
              <a:cs typeface="+mn-cs"/>
            </a:rPr>
            <a:t>Différence Réemploi/Réutilisation</a:t>
          </a:r>
        </a:p>
        <a:p>
          <a:pPr marL="0" indent="0">
            <a:lnSpc>
              <a:spcPts val="1100"/>
            </a:lnSpc>
            <a:buFont typeface="Wingdings" panose="05000000000000000000" pitchFamily="2" charset="2"/>
            <a:buNone/>
          </a:pPr>
          <a:endParaRPr lang="fr-FR" sz="1100" b="1" i="0" u="none" strike="noStrike" baseline="0">
            <a:solidFill>
              <a:schemeClr val="dk1"/>
            </a:solidFill>
            <a:effectLst/>
            <a:latin typeface="Century Gothic" panose="020B0502020202020204" pitchFamily="34" charset="0"/>
            <a:ea typeface="+mn-ea"/>
            <a:cs typeface="+mn-cs"/>
          </a:endParaRPr>
        </a:p>
        <a:p>
          <a:pPr marL="0" indent="0">
            <a:lnSpc>
              <a:spcPts val="1100"/>
            </a:lnSpc>
            <a:buFont typeface="Wingdings" panose="05000000000000000000" pitchFamily="2" charset="2"/>
            <a:buNone/>
          </a:pPr>
          <a:r>
            <a:rPr lang="fr-FR" sz="1100" b="1" i="0" u="none" strike="noStrike" baseline="0">
              <a:solidFill>
                <a:schemeClr val="dk1"/>
              </a:solidFill>
              <a:effectLst/>
              <a:latin typeface="Century Gothic" panose="020B0502020202020204" pitchFamily="34" charset="0"/>
              <a:ea typeface="+mn-ea"/>
              <a:cs typeface="+mn-cs"/>
            </a:rPr>
            <a:t>Le réemploi = Les opérations que vous avez identifiés seuls </a:t>
          </a:r>
          <a:r>
            <a:rPr lang="fr-FR" sz="1100" b="0" i="0" u="none" strike="noStrike" baseline="0">
              <a:solidFill>
                <a:schemeClr val="dk1"/>
              </a:solidFill>
              <a:effectLst/>
              <a:latin typeface="Century Gothic" panose="020B0502020202020204" pitchFamily="34" charset="0"/>
              <a:ea typeface="+mn-ea"/>
              <a:cs typeface="+mn-cs"/>
            </a:rPr>
            <a:t>(prospection, appel entrant) en vue de donner une seconde vie à ces mobiliers</a:t>
          </a:r>
          <a:r>
            <a:rPr lang="fr-FR" sz="1100" b="1" i="0" u="none" strike="noStrike" baseline="0">
              <a:solidFill>
                <a:schemeClr val="dk1"/>
              </a:solidFill>
              <a:effectLst/>
              <a:latin typeface="Century Gothic" panose="020B0502020202020204" pitchFamily="34" charset="0"/>
              <a:ea typeface="+mn-ea"/>
              <a:cs typeface="+mn-cs"/>
            </a:rPr>
            <a:t>, et/ou pour lesquels il n’y a pas eu de recours aux bennes Valdelia au moment de la collecte/apport. </a:t>
          </a:r>
        </a:p>
        <a:p>
          <a:pPr marL="0" indent="0">
            <a:lnSpc>
              <a:spcPts val="1100"/>
            </a:lnSpc>
            <a:buFont typeface="Wingdings" panose="05000000000000000000" pitchFamily="2" charset="2"/>
            <a:buNone/>
          </a:pPr>
          <a:endParaRPr lang="fr-FR" sz="1100" b="1" i="0" u="none" strike="noStrike" baseline="0">
            <a:solidFill>
              <a:schemeClr val="dk1"/>
            </a:solidFill>
            <a:effectLst/>
            <a:latin typeface="Century Gothic" panose="020B0502020202020204" pitchFamily="34" charset="0"/>
            <a:ea typeface="+mn-ea"/>
            <a:cs typeface="+mn-cs"/>
          </a:endParaRPr>
        </a:p>
        <a:p>
          <a:pPr marL="0" indent="0">
            <a:lnSpc>
              <a:spcPts val="1100"/>
            </a:lnSpc>
            <a:buFont typeface="Wingdings" panose="05000000000000000000" pitchFamily="2" charset="2"/>
            <a:buNone/>
          </a:pPr>
          <a:r>
            <a:rPr lang="fr-FR" sz="1100" b="1" i="0" u="none" strike="noStrike" baseline="0">
              <a:solidFill>
                <a:schemeClr val="dk1"/>
              </a:solidFill>
              <a:effectLst/>
              <a:latin typeface="Century Gothic" panose="020B0502020202020204" pitchFamily="34" charset="0"/>
              <a:ea typeface="+mn-ea"/>
              <a:cs typeface="+mn-cs"/>
            </a:rPr>
            <a:t>La réutilisation = les opérations qui résultent d’une mise en relation avec le client par Valdelia et/ou il y a eu une benne Valdelia en parallèle de votre collecte sur site détenteur : càd les opérations que l’on vous envoie, celles où le client/vous faites appel à des bennes Valdelia en parallèle, ou encore celles où vous sortez des meubles du PAV.</a:t>
          </a:r>
        </a:p>
        <a:p>
          <a:pPr marL="0" indent="0">
            <a:lnSpc>
              <a:spcPts val="1100"/>
            </a:lnSpc>
            <a:buFont typeface="Wingdings" panose="05000000000000000000" pitchFamily="2" charset="2"/>
            <a:buNone/>
          </a:pPr>
          <a:endParaRPr lang="fr-FR" sz="1100" b="1" i="0" u="none" strike="noStrike" baseline="0">
            <a:solidFill>
              <a:schemeClr val="dk1"/>
            </a:solidFill>
            <a:effectLst/>
            <a:latin typeface="Century Gothic" panose="020B0502020202020204" pitchFamily="34" charset="0"/>
            <a:ea typeface="+mn-ea"/>
            <a:cs typeface="+mn-cs"/>
          </a:endParaRP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r>
            <a:rPr lang="fr-FR" sz="1100" b="1" i="0" baseline="0">
              <a:solidFill>
                <a:srgbClr val="FF0000"/>
              </a:solidFill>
              <a:effectLst/>
              <a:latin typeface="Century Gothic" panose="020B0502020202020204" pitchFamily="34" charset="0"/>
              <a:ea typeface="+mn-ea"/>
              <a:cs typeface="+mn-cs"/>
            </a:rPr>
            <a:t>Que ce soit pour le réemploi ou la réutilisation</a:t>
          </a:r>
          <a:r>
            <a:rPr lang="fr-FR" sz="1100" b="0" i="0" baseline="0">
              <a:solidFill>
                <a:schemeClr val="dk1"/>
              </a:solidFill>
              <a:effectLst/>
              <a:latin typeface="Century Gothic" panose="020B0502020202020204" pitchFamily="34" charset="0"/>
              <a:ea typeface="+mn-ea"/>
              <a:cs typeface="+mn-cs"/>
            </a:rPr>
            <a:t>, merci de détailler par type de meuble ligne par ligne les entrées et les sorties correspondantes.</a:t>
          </a:r>
          <a:endParaRPr lang="fr-FR" sz="1100" b="1" i="0" u="none" strike="noStrike" baseline="0">
            <a:solidFill>
              <a:schemeClr val="dk1"/>
            </a:solidFill>
            <a:effectLst/>
            <a:latin typeface="Century Gothic" panose="020B0502020202020204" pitchFamily="34" charset="0"/>
            <a:ea typeface="+mn-ea"/>
            <a:cs typeface="+mn-cs"/>
          </a:endParaRPr>
        </a:p>
        <a:p>
          <a:pPr marL="0" indent="0">
            <a:lnSpc>
              <a:spcPts val="1100"/>
            </a:lnSpc>
            <a:buFont typeface="Wingdings" panose="05000000000000000000" pitchFamily="2" charset="2"/>
            <a:buNone/>
          </a:pPr>
          <a:endParaRPr lang="fr-FR" sz="1100" b="1" i="0" u="none" strike="noStrike" baseline="0">
            <a:solidFill>
              <a:schemeClr val="dk1"/>
            </a:solidFill>
            <a:effectLst/>
            <a:latin typeface="Century Gothic" panose="020B0502020202020204" pitchFamily="34" charset="0"/>
            <a:ea typeface="+mn-ea"/>
            <a:cs typeface="+mn-cs"/>
          </a:endParaRPr>
        </a:p>
        <a:p>
          <a:pPr marL="171450" indent="-171450">
            <a:lnSpc>
              <a:spcPts val="1000"/>
            </a:lnSpc>
            <a:buFont typeface="Wingdings" panose="05000000000000000000" pitchFamily="2" charset="2"/>
            <a:buChar char="§"/>
          </a:pPr>
          <a:r>
            <a:rPr lang="fr-FR" sz="1100" b="1" i="0" u="none" strike="noStrike" baseline="0">
              <a:solidFill>
                <a:srgbClr val="00B0F0"/>
              </a:solidFill>
              <a:effectLst/>
              <a:latin typeface="Century Gothic" panose="020B0502020202020204" pitchFamily="34" charset="0"/>
              <a:ea typeface="+mn-ea"/>
              <a:cs typeface="+mn-cs"/>
            </a:rPr>
            <a:t>Justificatifs d'activité</a:t>
          </a:r>
        </a:p>
        <a:p>
          <a:pPr marL="0" indent="0">
            <a:lnSpc>
              <a:spcPts val="1100"/>
            </a:lnSpc>
            <a:buFont typeface="Wingdings" panose="05000000000000000000" pitchFamily="2" charset="2"/>
            <a:buNone/>
          </a:pPr>
          <a:endParaRPr lang="fr-FR" sz="1100" b="1" i="0" u="none" strike="noStrike" baseline="0">
            <a:solidFill>
              <a:schemeClr val="dk1"/>
            </a:solidFill>
            <a:effectLst/>
            <a:latin typeface="Century Gothic" panose="020B0502020202020204" pitchFamily="34" charset="0"/>
            <a:ea typeface="+mn-ea"/>
            <a:cs typeface="+mn-cs"/>
          </a:endParaRPr>
        </a:p>
        <a:p>
          <a:pPr marL="0" indent="0">
            <a:lnSpc>
              <a:spcPts val="1100"/>
            </a:lnSpc>
            <a:buFont typeface="Wingdings" panose="05000000000000000000" pitchFamily="2" charset="2"/>
            <a:buNone/>
          </a:pPr>
          <a:r>
            <a:rPr lang="fr-FR" sz="1100" b="1" i="0" u="sng" strike="noStrike" baseline="0">
              <a:solidFill>
                <a:sysClr val="windowText" lastClr="000000"/>
              </a:solidFill>
              <a:effectLst/>
              <a:latin typeface="Century Gothic" panose="020B0502020202020204" pitchFamily="34" charset="0"/>
              <a:ea typeface="+mn-ea"/>
              <a:cs typeface="+mn-cs"/>
            </a:rPr>
            <a:t>Pour justifier ces éléments, vous devez faire impérativement suivre à Valdelia les documents suivants </a:t>
          </a:r>
          <a:r>
            <a:rPr lang="fr-FR" sz="1100" b="0" i="0" u="sng" strike="noStrike" baseline="0">
              <a:solidFill>
                <a:sysClr val="windowText" lastClr="000000"/>
              </a:solidFill>
              <a:effectLst/>
              <a:latin typeface="Century Gothic" panose="020B0502020202020204" pitchFamily="34" charset="0"/>
              <a:ea typeface="+mn-ea"/>
              <a:cs typeface="+mn-cs"/>
            </a:rPr>
            <a:t>:</a:t>
          </a:r>
        </a:p>
        <a:p>
          <a:pPr marL="0" indent="0">
            <a:lnSpc>
              <a:spcPts val="1100"/>
            </a:lnSpc>
            <a:buFont typeface="Wingdings" panose="05000000000000000000" pitchFamily="2" charset="2"/>
            <a:buNone/>
          </a:pPr>
          <a:r>
            <a:rPr lang="fr-FR" sz="1100" b="0" i="0" u="none" strike="noStrike" baseline="0">
              <a:solidFill>
                <a:srgbClr val="FF0000"/>
              </a:solidFill>
              <a:effectLst/>
              <a:latin typeface="Century Gothic" panose="020B0502020202020204" pitchFamily="34" charset="0"/>
              <a:ea typeface="+mn-ea"/>
              <a:cs typeface="+mn-cs"/>
            </a:rPr>
            <a:t>- Les fiches de collectes - apport</a:t>
          </a:r>
        </a:p>
        <a:p>
          <a:pPr marL="0" indent="0">
            <a:lnSpc>
              <a:spcPts val="1100"/>
            </a:lnSpc>
            <a:buFont typeface="Wingdings" panose="05000000000000000000" pitchFamily="2" charset="2"/>
            <a:buNone/>
          </a:pPr>
          <a:r>
            <a:rPr lang="fr-FR" sz="1100" b="0" i="0" u="none" strike="noStrike" baseline="0">
              <a:solidFill>
                <a:srgbClr val="FF0000"/>
              </a:solidFill>
              <a:effectLst/>
              <a:latin typeface="Century Gothic" panose="020B0502020202020204" pitchFamily="34" charset="0"/>
              <a:ea typeface="+mn-ea"/>
              <a:cs typeface="+mn-cs"/>
            </a:rPr>
            <a:t>- Les fiches de prélèvement mensuel PAV</a:t>
          </a:r>
        </a:p>
        <a:p>
          <a:pPr marL="0" indent="0">
            <a:lnSpc>
              <a:spcPts val="1000"/>
            </a:lnSpc>
            <a:buFont typeface="Wingdings" panose="05000000000000000000" pitchFamily="2" charset="2"/>
            <a:buNone/>
          </a:pPr>
          <a:r>
            <a:rPr lang="fr-FR" sz="1100" b="0" i="0" u="none" strike="noStrike" baseline="0">
              <a:solidFill>
                <a:srgbClr val="FF0000"/>
              </a:solidFill>
              <a:effectLst/>
              <a:latin typeface="Century Gothic" panose="020B0502020202020204" pitchFamily="34" charset="0"/>
              <a:ea typeface="+mn-ea"/>
              <a:cs typeface="+mn-cs"/>
            </a:rPr>
            <a:t>- Les protocoles de coordination Valdelia (fournis par collaborateur Valdelia)</a:t>
          </a:r>
        </a:p>
        <a:p>
          <a:pPr marL="0" indent="0">
            <a:lnSpc>
              <a:spcPts val="1000"/>
            </a:lnSpc>
            <a:buFont typeface="Wingdings" panose="05000000000000000000" pitchFamily="2" charset="2"/>
            <a:buNone/>
          </a:pPr>
          <a:r>
            <a:rPr lang="fr-FR" sz="1100" b="0" i="0" u="none" strike="noStrike" baseline="0">
              <a:solidFill>
                <a:srgbClr val="FF0000"/>
              </a:solidFill>
              <a:effectLst/>
              <a:latin typeface="Century Gothic" panose="020B0502020202020204" pitchFamily="34" charset="0"/>
              <a:ea typeface="+mn-ea"/>
              <a:cs typeface="+mn-cs"/>
            </a:rPr>
            <a:t>- Les protocoles de collecte 72h Valdelia (fournis par collaborateur Valdelia)</a:t>
          </a:r>
        </a:p>
        <a:p>
          <a:pPr marL="0" indent="0">
            <a:lnSpc>
              <a:spcPts val="1000"/>
            </a:lnSpc>
            <a:buFont typeface="Wingdings" panose="05000000000000000000" pitchFamily="2" charset="2"/>
            <a:buNone/>
          </a:pPr>
          <a:endParaRPr lang="fr-FR" sz="1100" b="0" i="0" u="none" strike="noStrike" baseline="0">
            <a:solidFill>
              <a:srgbClr val="FF0000"/>
            </a:solidFill>
            <a:effectLst/>
            <a:latin typeface="Century Gothic" panose="020B0502020202020204" pitchFamily="34" charset="0"/>
            <a:ea typeface="+mn-ea"/>
            <a:cs typeface="+mn-cs"/>
          </a:endParaRPr>
        </a:p>
        <a:p>
          <a:pPr marL="0" indent="0">
            <a:lnSpc>
              <a:spcPts val="1000"/>
            </a:lnSpc>
            <a:buFont typeface="Wingdings" panose="05000000000000000000" pitchFamily="2" charset="2"/>
            <a:buNone/>
          </a:pPr>
          <a:endParaRPr lang="fr-FR" sz="1100" b="0" i="0" u="none" strike="noStrike" baseline="0">
            <a:solidFill>
              <a:srgbClr val="FF0000"/>
            </a:solidFill>
            <a:effectLst/>
            <a:latin typeface="Century Gothic" panose="020B0502020202020204" pitchFamily="34" charset="0"/>
            <a:ea typeface="+mn-ea"/>
            <a:cs typeface="+mn-cs"/>
          </a:endParaRPr>
        </a:p>
        <a:p>
          <a:pPr marL="0" indent="0">
            <a:lnSpc>
              <a:spcPts val="1000"/>
            </a:lnSpc>
            <a:buFont typeface="Wingdings" panose="05000000000000000000" pitchFamily="2" charset="2"/>
            <a:buNone/>
          </a:pPr>
          <a:r>
            <a:rPr lang="fr-FR" sz="1100" b="0" i="0" u="sng" strike="noStrike" baseline="0">
              <a:solidFill>
                <a:sysClr val="windowText" lastClr="000000"/>
              </a:solidFill>
              <a:effectLst/>
              <a:latin typeface="Century Gothic" panose="020B0502020202020204" pitchFamily="34" charset="0"/>
              <a:ea typeface="+mn-ea"/>
              <a:cs typeface="+mn-cs"/>
            </a:rPr>
            <a:t>D'autres éléments sont à faire suivre à partir de 15 tonnes déclarées réemployées/réutilisées au trimestre. En deçà, ils pourront être demandés en cas d'audit de Valdelia</a:t>
          </a:r>
          <a:r>
            <a:rPr lang="fr-FR" sz="1100" b="0" i="0" u="none" strike="noStrike" baseline="0">
              <a:solidFill>
                <a:sysClr val="windowText" lastClr="000000"/>
              </a:solidFill>
              <a:effectLst/>
              <a:latin typeface="Century Gothic" panose="020B0502020202020204" pitchFamily="34" charset="0"/>
              <a:ea typeface="+mn-ea"/>
              <a:cs typeface="+mn-cs"/>
            </a:rPr>
            <a:t> (</a:t>
          </a: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La structure déclarante s'engage à fournir à Valdelia des données fiables et vérifiées) </a:t>
          </a:r>
          <a:r>
            <a:rPr lang="fr-FR" sz="1100" b="0" i="0" u="none" strike="noStrike" baseline="0">
              <a:solidFill>
                <a:sysClr val="windowText" lastClr="000000"/>
              </a:solidFill>
              <a:effectLst/>
              <a:latin typeface="Century Gothic" panose="020B0502020202020204" pitchFamily="34" charset="0"/>
              <a:ea typeface="+mn-ea"/>
              <a:cs typeface="+mn-cs"/>
            </a:rPr>
            <a:t>:</a:t>
          </a:r>
        </a:p>
        <a:p>
          <a:pPr marL="0" indent="0">
            <a:lnSpc>
              <a:spcPts val="1000"/>
            </a:lnSpc>
            <a:buFont typeface="Wingdings" panose="05000000000000000000" pitchFamily="2" charset="2"/>
            <a:buNone/>
          </a:pPr>
          <a:endParaRPr lang="fr-FR" sz="1100" b="0" i="0" u="none" strike="noStrike" baseline="0">
            <a:solidFill>
              <a:srgbClr val="FF0000"/>
            </a:solidFill>
            <a:effectLst/>
            <a:latin typeface="Century Gothic" panose="020B0502020202020204" pitchFamily="34" charset="0"/>
            <a:ea typeface="+mn-ea"/>
            <a:cs typeface="+mn-cs"/>
          </a:endParaRPr>
        </a:p>
        <a:p>
          <a:pPr marL="0" indent="0">
            <a:lnSpc>
              <a:spcPts val="1100"/>
            </a:lnSpc>
            <a:buFont typeface="Wingdings" panose="05000000000000000000" pitchFamily="2" charset="2"/>
            <a:buNone/>
          </a:pPr>
          <a:r>
            <a:rPr lang="fr-FR" sz="1100" b="0" i="0" u="none" strike="noStrike" baseline="0">
              <a:solidFill>
                <a:srgbClr val="FF0000"/>
              </a:solidFill>
              <a:effectLst/>
              <a:latin typeface="Century Gothic" panose="020B0502020202020204" pitchFamily="34" charset="0"/>
              <a:ea typeface="+mn-ea"/>
              <a:cs typeface="+mn-cs"/>
            </a:rPr>
            <a:t>- les justificatifs de dons, ventes ou utilisation en interne</a:t>
          </a:r>
        </a:p>
        <a:p>
          <a:pPr marL="0" indent="0">
            <a:lnSpc>
              <a:spcPts val="1100"/>
            </a:lnSpc>
            <a:buFont typeface="Wingdings" panose="05000000000000000000" pitchFamily="2" charset="2"/>
            <a:buNone/>
          </a:pPr>
          <a:endParaRPr lang="fr-FR" sz="1100" b="0" i="0" u="none" strike="noStrike" baseline="0">
            <a:solidFill>
              <a:schemeClr val="dk1"/>
            </a:solidFill>
            <a:effectLst/>
            <a:latin typeface="Century Gothic" panose="020B0502020202020204" pitchFamily="34" charset="0"/>
            <a:ea typeface="+mn-ea"/>
            <a:cs typeface="+mn-cs"/>
          </a:endParaRPr>
        </a:p>
        <a:p>
          <a:pPr marL="0" indent="0">
            <a:lnSpc>
              <a:spcPts val="1000"/>
            </a:lnSpc>
            <a:buFont typeface="Wingdings" panose="05000000000000000000" pitchFamily="2" charset="2"/>
            <a:buNone/>
          </a:pPr>
          <a:r>
            <a:rPr lang="fr-FR" sz="1100" b="0" i="0" u="none" strike="noStrike" baseline="0">
              <a:solidFill>
                <a:schemeClr val="dk1"/>
              </a:solidFill>
              <a:effectLst/>
              <a:latin typeface="Century Gothic" panose="020B0502020202020204" pitchFamily="34" charset="0"/>
              <a:ea typeface="+mn-ea"/>
              <a:cs typeface="+mn-cs"/>
            </a:rPr>
            <a:t>Concernant les justificatifs, Valdelia met à disposition des structures des attestations pour les entrées et les sorties. </a:t>
          </a:r>
          <a:r>
            <a:rPr lang="fr-FR" sz="1100" b="1" i="0" u="sng" strike="noStrike" baseline="0">
              <a:solidFill>
                <a:schemeClr val="dk1"/>
              </a:solidFill>
              <a:effectLst/>
              <a:latin typeface="Century Gothic" panose="020B0502020202020204" pitchFamily="34" charset="0"/>
              <a:ea typeface="+mn-ea"/>
              <a:cs typeface="+mn-cs"/>
            </a:rPr>
            <a:t>Dans le cas où la structure a ses propres fiches de collecte ou attestations de don, vente, utilisation interne, ces attestations ne sont pas nécessairement à utiliser tant que les informations transcrites sont identiques.</a:t>
          </a:r>
        </a:p>
        <a:p>
          <a:pPr marL="0" indent="0">
            <a:buFont typeface="Wingdings" panose="05000000000000000000" pitchFamily="2" charset="2"/>
            <a:buNone/>
          </a:pPr>
          <a:endParaRPr lang="fr-FR" sz="1100" b="0" i="0" u="none" strike="noStrike" baseline="0">
            <a:solidFill>
              <a:schemeClr val="dk1"/>
            </a:solidFill>
            <a:effectLst/>
            <a:latin typeface="Century Gothic" panose="020B0502020202020204" pitchFamily="34" charset="0"/>
            <a:ea typeface="+mn-ea"/>
            <a:cs typeface="+mn-cs"/>
          </a:endParaRPr>
        </a:p>
        <a:p>
          <a:pPr marL="0" indent="0">
            <a:lnSpc>
              <a:spcPts val="1100"/>
            </a:lnSpc>
            <a:buFont typeface="Wingdings" panose="05000000000000000000" pitchFamily="2" charset="2"/>
            <a:buNone/>
          </a:pPr>
          <a:r>
            <a:rPr lang="fr-FR" sz="1100" b="0" i="0" u="none" strike="noStrike" baseline="0">
              <a:solidFill>
                <a:schemeClr val="dk1"/>
              </a:solidFill>
              <a:effectLst/>
              <a:latin typeface="Century Gothic" panose="020B0502020202020204" pitchFamily="34" charset="0"/>
              <a:ea typeface="+mn-ea"/>
              <a:cs typeface="+mn-cs"/>
            </a:rPr>
            <a:t>Attestations mises à disposition des structures : </a:t>
          </a:r>
        </a:p>
        <a:p>
          <a:pPr marL="0" indent="0">
            <a:lnSpc>
              <a:spcPts val="1100"/>
            </a:lnSpc>
            <a:buFont typeface="Wingdings" panose="05000000000000000000" pitchFamily="2" charset="2"/>
            <a:buNone/>
          </a:pPr>
          <a:r>
            <a:rPr lang="fr-FR" sz="1100" b="0" i="0" u="none" strike="noStrike" baseline="0">
              <a:solidFill>
                <a:schemeClr val="dk1"/>
              </a:solidFill>
              <a:effectLst/>
              <a:latin typeface="Century Gothic" panose="020B0502020202020204" pitchFamily="34" charset="0"/>
              <a:ea typeface="+mn-ea"/>
              <a:cs typeface="+mn-cs"/>
            </a:rPr>
            <a:t>"VALDELIA - FICHE DE COLLECTE-APPORT.doc"</a:t>
          </a:r>
        </a:p>
        <a:p>
          <a:pPr marL="0" indent="0">
            <a:lnSpc>
              <a:spcPts val="1100"/>
            </a:lnSpc>
            <a:buFont typeface="Wingdings" panose="05000000000000000000" pitchFamily="2" charset="2"/>
            <a:buNone/>
          </a:pPr>
          <a:r>
            <a:rPr lang="fr-FR" sz="1100" b="0" i="0" u="none" strike="noStrike" baseline="0">
              <a:solidFill>
                <a:schemeClr val="dk1"/>
              </a:solidFill>
              <a:effectLst/>
              <a:latin typeface="Century Gothic" panose="020B0502020202020204" pitchFamily="34" charset="0"/>
              <a:ea typeface="+mn-ea"/>
              <a:cs typeface="+mn-cs"/>
            </a:rPr>
            <a:t>"VALDELIA - FICHE DE PRELEVEMENT MENSUEL PAV.doc"</a:t>
          </a:r>
        </a:p>
        <a:p>
          <a:pPr marL="0" indent="0">
            <a:lnSpc>
              <a:spcPts val="1100"/>
            </a:lnSpc>
            <a:buFont typeface="Wingdings" panose="05000000000000000000" pitchFamily="2" charset="2"/>
            <a:buNone/>
          </a:pPr>
          <a:r>
            <a:rPr lang="fr-FR" sz="1100" b="0" i="0" u="none" strike="noStrike" baseline="0">
              <a:solidFill>
                <a:schemeClr val="dk1"/>
              </a:solidFill>
              <a:effectLst/>
              <a:latin typeface="Century Gothic" panose="020B0502020202020204" pitchFamily="34" charset="0"/>
              <a:ea typeface="+mn-ea"/>
              <a:cs typeface="+mn-cs"/>
            </a:rPr>
            <a:t>"VALDELIA - ATTESTATION DE VENTE DON OU UTILISATION EN INTERNE.doc"</a:t>
          </a:r>
        </a:p>
        <a:p>
          <a:pPr marL="0" indent="0">
            <a:buFont typeface="Wingdings" panose="05000000000000000000" pitchFamily="2" charset="2"/>
            <a:buNone/>
          </a:pPr>
          <a:endParaRPr lang="fr-FR" sz="1100" b="0" i="0" u="none" strike="noStrike" baseline="0">
            <a:solidFill>
              <a:schemeClr val="dk1"/>
            </a:solidFill>
            <a:effectLst/>
            <a:latin typeface="Century Gothic" panose="020B0502020202020204" pitchFamily="34" charset="0"/>
            <a:ea typeface="+mn-ea"/>
            <a:cs typeface="+mn-cs"/>
          </a:endParaRPr>
        </a:p>
        <a:p>
          <a:pPr marL="0" indent="0">
            <a:lnSpc>
              <a:spcPts val="1000"/>
            </a:lnSpc>
            <a:buFont typeface="Wingdings" panose="05000000000000000000" pitchFamily="2" charset="2"/>
            <a:buNone/>
          </a:pPr>
          <a:endParaRPr lang="fr-FR" sz="1100" b="0" i="0" u="none" strike="noStrike" baseline="0">
            <a:solidFill>
              <a:schemeClr val="dk1"/>
            </a:solidFill>
            <a:effectLst/>
            <a:latin typeface="Century Gothic" panose="020B0502020202020204" pitchFamily="34" charset="0"/>
            <a:ea typeface="+mn-ea"/>
            <a:cs typeface="+mn-cs"/>
          </a:endParaRPr>
        </a:p>
        <a:p>
          <a:pPr marL="171450" indent="-171450">
            <a:lnSpc>
              <a:spcPts val="1000"/>
            </a:lnSpc>
            <a:buFont typeface="Wingdings" panose="05000000000000000000" pitchFamily="2" charset="2"/>
            <a:buChar char="§"/>
          </a:pPr>
          <a:r>
            <a:rPr lang="fr-FR" sz="1100" b="1" i="0" u="none" strike="noStrike" baseline="0">
              <a:solidFill>
                <a:srgbClr val="00B0F0"/>
              </a:solidFill>
              <a:effectLst/>
              <a:latin typeface="Century Gothic" panose="020B0502020202020204" pitchFamily="34" charset="0"/>
              <a:ea typeface="+mn-ea"/>
              <a:cs typeface="+mn-cs"/>
            </a:rPr>
            <a:t>Utilisation du fichier de déclaration</a:t>
          </a:r>
        </a:p>
        <a:p>
          <a:pPr marL="0" indent="0">
            <a:lnSpc>
              <a:spcPts val="1100"/>
            </a:lnSpc>
            <a:buFont typeface="Wingdings" panose="05000000000000000000" pitchFamily="2" charset="2"/>
            <a:buNone/>
          </a:pPr>
          <a:endParaRPr lang="fr-FR" sz="1100" b="0" i="0" u="none" strike="noStrike" baseline="0">
            <a:solidFill>
              <a:schemeClr val="dk1"/>
            </a:solidFill>
            <a:effectLst/>
            <a:latin typeface="Century Gothic" panose="020B0502020202020204" pitchFamily="34" charset="0"/>
            <a:ea typeface="+mn-ea"/>
            <a:cs typeface="+mn-cs"/>
          </a:endParaRPr>
        </a:p>
        <a:p>
          <a:pPr marL="0" indent="0">
            <a:lnSpc>
              <a:spcPts val="1100"/>
            </a:lnSpc>
            <a:buFont typeface="Wingdings" panose="05000000000000000000" pitchFamily="2" charset="2"/>
            <a:buNone/>
          </a:pPr>
          <a:r>
            <a:rPr lang="fr-FR" sz="1100" b="0" i="0" u="sng" strike="noStrike">
              <a:solidFill>
                <a:schemeClr val="dk1"/>
              </a:solidFill>
              <a:effectLst/>
              <a:latin typeface="Century Gothic" panose="020B0502020202020204" pitchFamily="34" charset="0"/>
              <a:ea typeface="+mn-ea"/>
              <a:cs typeface="+mn-cs"/>
            </a:rPr>
            <a:t>Ce fichier est constitué de 6 onglets :</a:t>
          </a:r>
        </a:p>
        <a:p>
          <a:pPr marL="0" indent="0">
            <a:lnSpc>
              <a:spcPts val="2000"/>
            </a:lnSpc>
            <a:buFont typeface="Wingdings" panose="05000000000000000000" pitchFamily="2" charset="2"/>
            <a:buNone/>
          </a:pPr>
          <a:endParaRPr lang="fr-FR" sz="1100" b="0" i="0" u="none" strike="noStrike">
            <a:solidFill>
              <a:schemeClr val="dk1"/>
            </a:solidFill>
            <a:effectLst/>
            <a:latin typeface="Century Gothic" panose="020B0502020202020204" pitchFamily="34" charset="0"/>
            <a:ea typeface="+mn-ea"/>
            <a:cs typeface="+mn-cs"/>
          </a:endParaRPr>
        </a:p>
        <a:p>
          <a:pPr marL="0" indent="0">
            <a:lnSpc>
              <a:spcPts val="2000"/>
            </a:lnSpc>
            <a:buFont typeface="Wingdings" panose="05000000000000000000" pitchFamily="2" charset="2"/>
            <a:buNone/>
          </a:pPr>
          <a:r>
            <a:rPr lang="fr-FR" sz="1400" b="1" i="0" u="sng">
              <a:solidFill>
                <a:srgbClr val="FF0000"/>
              </a:solidFill>
              <a:effectLst/>
              <a:latin typeface="Century Gothic" panose="020B0502020202020204" pitchFamily="34" charset="0"/>
              <a:ea typeface="+mn-ea"/>
              <a:cs typeface="+mn-cs"/>
            </a:rPr>
            <a:t>Onglet 1 "Entrées</a:t>
          </a:r>
          <a:r>
            <a:rPr lang="fr-FR" sz="1400" b="1" i="0" u="sng" baseline="0">
              <a:solidFill>
                <a:srgbClr val="FF0000"/>
              </a:solidFill>
              <a:effectLst/>
              <a:latin typeface="Century Gothic" panose="020B0502020202020204" pitchFamily="34" charset="0"/>
              <a:ea typeface="+mn-ea"/>
              <a:cs typeface="+mn-cs"/>
            </a:rPr>
            <a:t> Réemploi </a:t>
          </a:r>
          <a:r>
            <a:rPr lang="fr-FR" sz="1400" b="1" i="0" u="sng">
              <a:solidFill>
                <a:srgbClr val="FF0000"/>
              </a:solidFill>
              <a:effectLst/>
              <a:latin typeface="Century Gothic" panose="020B0502020202020204" pitchFamily="34" charset="0"/>
              <a:ea typeface="+mn-ea"/>
              <a:cs typeface="+mn-cs"/>
            </a:rPr>
            <a:t>" </a:t>
          </a:r>
          <a:r>
            <a:rPr lang="fr-FR" sz="1400" b="0" i="0" u="sng">
              <a:solidFill>
                <a:schemeClr val="dk1"/>
              </a:solidFill>
              <a:effectLst/>
              <a:latin typeface="Century Gothic" panose="020B0502020202020204" pitchFamily="34" charset="0"/>
              <a:ea typeface="+mn-ea"/>
              <a:cs typeface="+mn-cs"/>
            </a:rPr>
            <a:t>: tonnages collectés</a:t>
          </a:r>
          <a:r>
            <a:rPr lang="fr-FR" sz="1400" b="0" i="0" u="sng" baseline="0">
              <a:solidFill>
                <a:schemeClr val="dk1"/>
              </a:solidFill>
              <a:effectLst/>
              <a:latin typeface="Century Gothic" panose="020B0502020202020204" pitchFamily="34" charset="0"/>
              <a:ea typeface="+mn-ea"/>
              <a:cs typeface="+mn-cs"/>
            </a:rPr>
            <a:t> ou apporté en vue de réemploi (apports sans rapport avec Valdelia) sur votre site à remplir en fonction de votre activité</a:t>
          </a: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endParaRPr kumimoji="0" lang="fr-FR" sz="1100" b="1" i="0" u="none" strike="noStrike" kern="0" cap="none" spc="0" normalizeH="0" baseline="0" noProof="0">
            <a:ln>
              <a:noFill/>
            </a:ln>
            <a:solidFill>
              <a:prstClr val="black"/>
            </a:solidFill>
            <a:effectLst/>
            <a:uLnTx/>
            <a:uFillTx/>
            <a:latin typeface="+mn-lt"/>
            <a:ea typeface="+mn-ea"/>
            <a:cs typeface="+mn-cs"/>
            <a:sym typeface="Wingdings" panose="05000000000000000000" pitchFamily="2" charset="2"/>
          </a:endParaRP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sym typeface="Wingdings" panose="05000000000000000000" pitchFamily="2" charset="2"/>
            </a:rPr>
            <a:t> REMPLIR CET ONGLET EN DÉTAILLANT LE MOBILIER ET LES QUANTITÉS COLLECTÉES </a:t>
          </a: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endPar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sym typeface="Wingdings" panose="05000000000000000000" pitchFamily="2" charset="2"/>
          </a:endParaRP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sym typeface="Wingdings" panose="05000000000000000000" pitchFamily="2" charset="2"/>
            </a:rPr>
            <a:t>Pour chaque opération (collecte ou apport direct), vous devez compléter la liste des unités enlevées selon les informations suivantes : </a:t>
          </a: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endPar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sym typeface="Wingdings" panose="05000000000000000000" pitchFamily="2" charset="2"/>
          </a:endParaRP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sym typeface="Wingdings" panose="05000000000000000000" pitchFamily="2" charset="2"/>
            </a:rPr>
            <a:t>- Date</a:t>
          </a: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sym typeface="Wingdings" panose="05000000000000000000" pitchFamily="2" charset="2"/>
            </a:rPr>
            <a:t> de l'opération</a:t>
          </a: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sym typeface="Wingdings" panose="05000000000000000000" pitchFamily="2" charset="2"/>
            </a:rPr>
            <a:t>- </a:t>
          </a: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sym typeface="Wingdings" panose="05000000000000000000" pitchFamily="2" charset="2"/>
            </a:rPr>
            <a:t>Type d'opération </a:t>
          </a: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sym typeface="Wingdings" panose="05000000000000000000" pitchFamily="2" charset="2"/>
            </a:rPr>
            <a:t>: avec collecte ou sans collecte (apport direct sur site).</a:t>
          </a: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sym typeface="Wingdings" panose="05000000000000000000" pitchFamily="2" charset="2"/>
            </a:rPr>
            <a:t>- </a:t>
          </a: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sym typeface="Wingdings" panose="05000000000000000000" pitchFamily="2" charset="2"/>
            </a:rPr>
            <a:t>Nom du détenteur</a:t>
          </a: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sym typeface="Wingdings" panose="05000000000000000000" pitchFamily="2" charset="2"/>
            </a:rPr>
            <a:t>- </a:t>
          </a: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sym typeface="Wingdings" panose="05000000000000000000" pitchFamily="2" charset="2"/>
            </a:rPr>
            <a:t>Désignation du produit </a:t>
          </a: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sym typeface="Wingdings" panose="05000000000000000000" pitchFamily="2" charset="2"/>
            </a:rPr>
            <a:t>selon la liste déroulante proposée, </a:t>
          </a: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sym typeface="Wingdings" panose="05000000000000000000" pitchFamily="2" charset="2"/>
            </a:rPr>
            <a:t>- </a:t>
          </a: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sym typeface="Wingdings" panose="05000000000000000000" pitchFamily="2" charset="2"/>
            </a:rPr>
            <a:t>Le poids unitaire </a:t>
          </a: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sym typeface="Wingdings" panose="05000000000000000000" pitchFamily="2" charset="2"/>
            </a:rPr>
            <a:t>et le nombre d'unités prélevées par type de produit. </a:t>
          </a: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sym typeface="Wingdings" panose="05000000000000000000" pitchFamily="2" charset="2"/>
            </a:rPr>
            <a:t>La fonction du décret, la catégorie du décret et la famille VALDELIA s'incrémentent automatiquement en fonction de la désignation du produit devant correspondre à la liste déroulante proposée.</a:t>
          </a: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sym typeface="Wingdings" panose="05000000000000000000" pitchFamily="2" charset="2"/>
            </a:rPr>
            <a:t>- </a:t>
          </a: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sym typeface="Wingdings" panose="05000000000000000000" pitchFamily="2" charset="2"/>
            </a:rPr>
            <a:t>TOTAL 1 :</a:t>
          </a: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sym typeface="Wingdings" panose="05000000000000000000" pitchFamily="2" charset="2"/>
            </a:rPr>
            <a:t> ENTREES avec collecte par votre structure (Kg) </a:t>
          </a:r>
          <a:r>
            <a:rPr kumimoji="0" lang="fr-FR" sz="1100" b="1" i="0" u="none" strike="noStrike" kern="0" cap="none" spc="0" normalizeH="0" baseline="0" noProof="0">
              <a:ln>
                <a:noFill/>
              </a:ln>
              <a:solidFill>
                <a:srgbClr val="FF0000"/>
              </a:solidFill>
              <a:effectLst/>
              <a:uLnTx/>
              <a:uFillTx/>
              <a:latin typeface="Century Gothic" panose="020B0502020202020204" pitchFamily="34" charset="0"/>
              <a:ea typeface="+mn-ea"/>
              <a:cs typeface="+mn-cs"/>
              <a:sym typeface="Wingdings" panose="05000000000000000000" pitchFamily="2" charset="2"/>
            </a:rPr>
            <a:t>OU</a:t>
          </a: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sym typeface="Wingdings" panose="05000000000000000000" pitchFamily="2" charset="2"/>
            </a:rPr>
            <a:t> TOTAL 2  </a:t>
          </a: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sym typeface="Wingdings" panose="05000000000000000000" pitchFamily="2" charset="2"/>
            </a:rPr>
            <a:t>: ENTREES sans collecte par votre structure (kg) </a:t>
          </a: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endPar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sym typeface="Wingdings" panose="05000000000000000000" pitchFamily="2" charset="2"/>
          </a:endParaRP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endPar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sym typeface="Wingdings" panose="05000000000000000000" pitchFamily="2" charset="2"/>
          </a:endParaRP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0" lang="fr-FR" sz="1400" b="1" i="0" u="sng" strike="noStrike" kern="0" cap="none" spc="0" normalizeH="0" baseline="0" noProof="0">
              <a:ln>
                <a:noFill/>
              </a:ln>
              <a:solidFill>
                <a:srgbClr val="FF0000"/>
              </a:solidFill>
              <a:effectLst/>
              <a:uLnTx/>
              <a:uFillTx/>
              <a:latin typeface="Century Gothic" panose="020B0502020202020204" pitchFamily="34" charset="0"/>
              <a:ea typeface="+mn-ea"/>
              <a:cs typeface="+mn-cs"/>
            </a:rPr>
            <a:t>Onglet 2 "Entrées Réutilisation" </a:t>
          </a:r>
          <a:r>
            <a:rPr kumimoji="0" lang="fr-FR" sz="1100" b="1" i="0" u="sng" strike="noStrike" kern="0" cap="none" spc="0" normalizeH="0" baseline="0" noProof="0">
              <a:ln>
                <a:noFill/>
              </a:ln>
              <a:solidFill>
                <a:srgbClr val="FF0000"/>
              </a:solidFill>
              <a:effectLst/>
              <a:uLnTx/>
              <a:uFillTx/>
              <a:latin typeface="Century Gothic" panose="020B0502020202020204" pitchFamily="34" charset="0"/>
              <a:ea typeface="+mn-ea"/>
              <a:cs typeface="+mn-cs"/>
              <a:sym typeface="Wingdings" panose="05000000000000000000" pitchFamily="2" charset="2"/>
            </a:rPr>
            <a:t>: </a:t>
          </a:r>
          <a:r>
            <a:rPr kumimoji="0" lang="fr-FR" sz="1400" b="0" i="0" u="sng" strike="noStrike" kern="0" cap="none" spc="0" normalizeH="0" baseline="0" noProof="0">
              <a:ln>
                <a:noFill/>
              </a:ln>
              <a:solidFill>
                <a:prstClr val="black"/>
              </a:solidFill>
              <a:effectLst/>
              <a:uLnTx/>
              <a:uFillTx/>
              <a:latin typeface="Century Gothic" panose="020B0502020202020204" pitchFamily="34" charset="0"/>
              <a:ea typeface="+mn-ea"/>
              <a:cs typeface="+mn-cs"/>
              <a:sym typeface="Wingdings" panose="05000000000000000000" pitchFamily="2" charset="2"/>
            </a:rPr>
            <a:t>tonnages collectés, prélevés en PAV ou apportés en vue de réutilisation(apports en rapport avec Valdelia) sur votre site à remplir en fonction de votre activité</a:t>
          </a: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endPar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endParaRP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r>
            <a:rPr kumimoji="0" lang="fr-FR" sz="1100" b="1" i="0" u="none" strike="noStrike" kern="0" cap="none" spc="0" normalizeH="0" baseline="0" noProof="0">
              <a:ln>
                <a:noFill/>
              </a:ln>
              <a:solidFill>
                <a:prstClr val="black"/>
              </a:solidFill>
              <a:effectLst/>
              <a:uLnTx/>
              <a:uFillTx/>
              <a:latin typeface="+mn-lt"/>
              <a:ea typeface="+mn-ea"/>
              <a:cs typeface="+mn-cs"/>
              <a:sym typeface="Wingdings" panose="05000000000000000000" pitchFamily="2" charset="2"/>
            </a:rPr>
            <a:t></a:t>
          </a: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a:t>
          </a: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rPr>
            <a:t>REMPLIR LA PARTIE RÉUTILISATION EN DÉTAILLANT LE MOBILIER ET LES QUANTITÉS COLLECTÉES </a:t>
          </a: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endPar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endParaRP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rPr>
            <a:t>Pour chaque opération (collecte/prélèvement PAV, apport direct), vous devez compléter la liste des unités enlevées selon les informations suivantes : </a:t>
          </a: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endPar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endParaRP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a:t>
          </a: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rPr>
            <a:t>Date</a:t>
          </a: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du prélèvement/collecte/apport direct</a:t>
          </a: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a:t>
          </a: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rPr>
            <a:t>Provenance</a:t>
          </a: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 Prélèvement PAV, collecte prise en charge par vos soins, apports directs non pris en charge par vos soins. </a:t>
          </a: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a:t>
          </a: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rPr>
            <a:t>Distance ou Mandat 72H</a:t>
          </a: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 collecte effectuée à plus ou moins de 30 km du de votre local </a:t>
          </a: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rPr>
            <a:t>ou</a:t>
          </a: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effectuée dans le cadre d'un protocole VALDELIA &lt;72h</a:t>
          </a: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a:t>
          </a: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rPr>
            <a:t>Nom du détenteur</a:t>
          </a: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a:t>
          </a: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rPr>
            <a:t>Désignation du produit </a:t>
          </a: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selon la liste déroulante proposée, </a:t>
          </a: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a:t>
          </a: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rPr>
            <a:t>Le poids unitaire et le nombre </a:t>
          </a: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d'unités prélevées par type de produit. </a:t>
          </a: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r>
            <a:rPr kumimoji="0" lang="fr-FR" sz="1100" b="0" i="1" u="none" strike="noStrike" kern="0" cap="none" spc="0" normalizeH="0" baseline="0" noProof="0">
              <a:ln>
                <a:noFill/>
              </a:ln>
              <a:solidFill>
                <a:prstClr val="black"/>
              </a:solidFill>
              <a:effectLst/>
              <a:uLnTx/>
              <a:uFillTx/>
              <a:latin typeface="Century Gothic" panose="020B0502020202020204" pitchFamily="34" charset="0"/>
              <a:ea typeface="+mn-ea"/>
              <a:cs typeface="+mn-cs"/>
            </a:rPr>
            <a:t>La fonction du décret, la catégorie du décret et la famille VALDELIA s'incrémentent automatiquement en fonction de la désignation du produit devant correspondre à la liste déroulante proposée.</a:t>
          </a: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endPar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endParaRP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Reporter le poids dans le bon TOTAL. </a:t>
          </a: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Exemples : Une collecte effectuée à 41 km de votre structure : le poids doit être indiqué dans Total 1 et 2. Un prélèvement de mobilier dans votre PAV :  le poids doit être indiqué uniquement dans Total 3. </a:t>
          </a: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endPar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endParaRP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rPr>
            <a:t>Attention : si le total 4 est rempli, aucun autre total ne doit être renseigné. Il correspond à un soutien exceptionnel. </a:t>
          </a: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Exemple  : une collecte est mandatée par Valdelia (conseiller technique) avec un protocole "72h" : le poids doit être inscrit dans le Total 4 uniquement .</a:t>
          </a: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endPar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endParaRP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a:t>
          </a:r>
          <a:r>
            <a:rPr kumimoji="0" lang="fr-FR" sz="1100" b="1" i="0" u="none" strike="noStrike" kern="0" cap="none" spc="0" normalizeH="0" baseline="0" noProof="0">
              <a:ln>
                <a:noFill/>
              </a:ln>
              <a:solidFill>
                <a:srgbClr val="FF0000"/>
              </a:solidFill>
              <a:effectLst/>
              <a:uLnTx/>
              <a:uFillTx/>
              <a:latin typeface="Century Gothic" panose="020B0502020202020204" pitchFamily="34" charset="0"/>
              <a:ea typeface="+mn-ea"/>
              <a:cs typeface="+mn-cs"/>
            </a:rPr>
            <a:t>TOTAL 1 : </a:t>
          </a: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ENTREES avec collecte prise en charge par votre structure (Kg) ; </a:t>
          </a: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a:t>
          </a:r>
          <a:r>
            <a:rPr kumimoji="0" lang="fr-FR" sz="1100" b="1" i="0" u="none" strike="noStrike" kern="0" cap="none" spc="0" normalizeH="0" baseline="0" noProof="0">
              <a:ln>
                <a:noFill/>
              </a:ln>
              <a:solidFill>
                <a:srgbClr val="FF0000"/>
              </a:solidFill>
              <a:effectLst/>
              <a:uLnTx/>
              <a:uFillTx/>
              <a:latin typeface="Century Gothic" panose="020B0502020202020204" pitchFamily="34" charset="0"/>
              <a:ea typeface="+mn-ea"/>
              <a:cs typeface="+mn-cs"/>
            </a:rPr>
            <a:t>TOTAL 2  : </a:t>
          </a: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DONT ENTREES collectées à plus de 30km de votre local (kg) ; </a:t>
          </a: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a:t>
          </a:r>
          <a:r>
            <a:rPr kumimoji="0" lang="fr-FR" sz="1100" b="1" i="0" u="none" strike="noStrike" kern="0" cap="none" spc="0" normalizeH="0" baseline="0" noProof="0">
              <a:ln>
                <a:noFill/>
              </a:ln>
              <a:solidFill>
                <a:srgbClr val="FF0000"/>
              </a:solidFill>
              <a:effectLst/>
              <a:uLnTx/>
              <a:uFillTx/>
              <a:latin typeface="Century Gothic" panose="020B0502020202020204" pitchFamily="34" charset="0"/>
              <a:ea typeface="+mn-ea"/>
              <a:cs typeface="+mn-cs"/>
            </a:rPr>
            <a:t>TOTAL 3 : </a:t>
          </a: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ENTREES sans collecte (prélèvement PAV, apport non pris en charge par votre structure) (kg) </a:t>
          </a: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a:t>
          </a:r>
          <a:r>
            <a:rPr kumimoji="0" lang="fr-FR" sz="1100" b="1" i="0" u="none" strike="noStrike" kern="0" cap="none" spc="0" normalizeH="0" baseline="0" noProof="0">
              <a:ln>
                <a:noFill/>
              </a:ln>
              <a:solidFill>
                <a:srgbClr val="FF0000"/>
              </a:solidFill>
              <a:effectLst/>
              <a:uLnTx/>
              <a:uFillTx/>
              <a:latin typeface="Century Gothic" panose="020B0502020202020204" pitchFamily="34" charset="0"/>
              <a:ea typeface="+mn-ea"/>
              <a:cs typeface="+mn-cs"/>
            </a:rPr>
            <a:t>TOTAL 4</a:t>
          </a: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ENTREES exceptionnelles mandatées par VALDELIA collectées sous 72h ouvrées faisant l'objet d'un protocole signé (kg) </a:t>
          </a: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endPar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endParaRP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Un doute sur réemploi/réutilisation : contactez-nous !</a:t>
          </a: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endPar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endParaRP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endPar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endParaRPr>
        </a:p>
        <a:p>
          <a:pPr marL="0" marR="0" lvl="0" indent="0" defTabSz="914400" eaLnBrk="1" fontAlgn="auto" latinLnBrk="0" hangingPunct="1">
            <a:lnSpc>
              <a:spcPts val="2000"/>
            </a:lnSpc>
            <a:spcBef>
              <a:spcPts val="0"/>
            </a:spcBef>
            <a:spcAft>
              <a:spcPts val="0"/>
            </a:spcAft>
            <a:buClrTx/>
            <a:buSzTx/>
            <a:buFont typeface="Wingdings" panose="05000000000000000000" pitchFamily="2" charset="2"/>
            <a:buNone/>
            <a:tabLst/>
            <a:defRPr/>
          </a:pPr>
          <a:r>
            <a:rPr kumimoji="0" lang="fr-FR" sz="1400" b="1" i="0" u="sng" strike="noStrike" kern="0" cap="none" spc="0" normalizeH="0" baseline="0" noProof="0">
              <a:ln>
                <a:noFill/>
              </a:ln>
              <a:solidFill>
                <a:srgbClr val="FF0000"/>
              </a:solidFill>
              <a:effectLst/>
              <a:uLnTx/>
              <a:uFillTx/>
              <a:latin typeface="Century Gothic" panose="020B0502020202020204" pitchFamily="34" charset="0"/>
              <a:ea typeface="+mn-ea"/>
              <a:cs typeface="+mn-cs"/>
            </a:rPr>
            <a:t>Onglet 3 "Sorties Réemploi" </a:t>
          </a:r>
          <a:r>
            <a:rPr kumimoji="0" lang="fr-FR" sz="1400" b="0" i="0" u="sng" strike="noStrike" kern="0" cap="none" spc="0" normalizeH="0" baseline="0" noProof="0">
              <a:ln>
                <a:noFill/>
              </a:ln>
              <a:solidFill>
                <a:prstClr val="black"/>
              </a:solidFill>
              <a:effectLst/>
              <a:uLnTx/>
              <a:uFillTx/>
              <a:latin typeface="Century Gothic" panose="020B0502020202020204" pitchFamily="34" charset="0"/>
              <a:ea typeface="+mn-ea"/>
              <a:cs typeface="+mn-cs"/>
            </a:rPr>
            <a:t>: tonnages vendus, donnés ou utilisés en interne qui sont issus de collecte ou apports avec aucun lien avec Valdelia (Réemploi) </a:t>
          </a: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endParaRPr lang="fr-FR" sz="1100" b="1" i="0" u="none" strike="noStrike">
            <a:solidFill>
              <a:srgbClr val="FF0000"/>
            </a:solidFill>
            <a:effectLst/>
            <a:latin typeface="Century Gothic" panose="020B0502020202020204" pitchFamily="34" charset="0"/>
            <a:ea typeface="+mn-ea"/>
            <a:cs typeface="+mn-cs"/>
          </a:endParaRPr>
        </a:p>
        <a:p>
          <a:pPr marL="0" marR="0" lvl="0" indent="0" defTabSz="914400" eaLnBrk="1" fontAlgn="auto" latinLnBrk="0" hangingPunct="1">
            <a:lnSpc>
              <a:spcPts val="1100"/>
            </a:lnSpc>
            <a:spcBef>
              <a:spcPts val="0"/>
            </a:spcBef>
            <a:spcAft>
              <a:spcPts val="0"/>
            </a:spcAft>
            <a:buClrTx/>
            <a:buSzTx/>
            <a:buFontTx/>
            <a:buNone/>
            <a:tabLst/>
            <a:defRPr/>
          </a:pPr>
          <a:r>
            <a:rPr kumimoji="0" lang="fr-FR" sz="1100" b="1" i="0" u="none" strike="noStrike" kern="0" cap="none" spc="0" normalizeH="0" baseline="0" noProof="0">
              <a:ln>
                <a:noFill/>
              </a:ln>
              <a:solidFill>
                <a:prstClr val="black"/>
              </a:solidFill>
              <a:effectLst/>
              <a:uLnTx/>
              <a:uFillTx/>
              <a:latin typeface="+mn-lt"/>
              <a:ea typeface="+mn-ea"/>
              <a:cs typeface="+mn-cs"/>
              <a:sym typeface="Wingdings" panose="05000000000000000000" pitchFamily="2" charset="2"/>
            </a:rPr>
            <a:t> </a:t>
          </a: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rPr>
            <a:t>REMPLIR L'ONGLET EN DÉTAILLANT LE MOBILIER VENDU ET LES QUANTITÉS</a:t>
          </a:r>
        </a:p>
        <a:p>
          <a:pPr marL="0" marR="0" lvl="0" indent="0" defTabSz="914400" eaLnBrk="1" fontAlgn="auto" latinLnBrk="0" hangingPunct="1">
            <a:lnSpc>
              <a:spcPts val="1100"/>
            </a:lnSpc>
            <a:spcBef>
              <a:spcPts val="0"/>
            </a:spcBef>
            <a:spcAft>
              <a:spcPts val="0"/>
            </a:spcAft>
            <a:buClrTx/>
            <a:buSzTx/>
            <a:buFontTx/>
            <a:buNone/>
            <a:tabLst/>
            <a:defRPr/>
          </a:pPr>
          <a:endPar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1"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rPr>
            <a:t>Pour chaque type d'unité vendue, donnée ou utilisée en interne, vous devez compléter :</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sng" strike="noStrike" kern="0" cap="none" spc="0" normalizeH="0" baseline="0" noProof="0">
            <a:ln>
              <a:noFill/>
            </a:ln>
            <a:solidFill>
              <a:prstClr val="black"/>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a:t>
          </a: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rPr>
            <a:t>La désignation du produit</a:t>
          </a: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a:t>
          </a: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rPr>
            <a:t>Le poids unitaire</a:t>
          </a: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a:t>
          </a: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rPr>
            <a:t>Le nombre d'unités</a:t>
          </a: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a:t>
          </a: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rPr>
            <a:t>Le type d'acquéreur et le pays dans lequel les meubles ont été réemployés</a:t>
          </a: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1" u="none" strike="noStrike" kern="0" cap="none" spc="0" normalizeH="0" baseline="0" noProof="0">
              <a:ln>
                <a:noFill/>
              </a:ln>
              <a:solidFill>
                <a:prstClr val="black"/>
              </a:solidFill>
              <a:effectLst/>
              <a:uLnTx/>
              <a:uFillTx/>
              <a:latin typeface="Century Gothic" panose="020B0502020202020204" pitchFamily="34" charset="0"/>
              <a:ea typeface="+mn-ea"/>
              <a:cs typeface="+mn-cs"/>
            </a:rPr>
            <a:t>La fonction du décret, la catégorie du décret et la famille Valdelia s'incrémentent automatiquement en fonction de la désignation du produit devant correspondre à la liste déroulante proposée.</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1" u="none" strike="noStrike" kern="0" cap="none" spc="0" normalizeH="0" baseline="0" noProof="0">
            <a:ln>
              <a:noFill/>
            </a:ln>
            <a:solidFill>
              <a:prstClr val="black"/>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rPr>
            <a:t>Le poids total est a inscrire dans </a:t>
          </a: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1" i="0" u="none" strike="noStrike" kern="0" cap="none" spc="0" normalizeH="0" baseline="0" noProof="0">
              <a:ln>
                <a:noFill/>
              </a:ln>
              <a:solidFill>
                <a:srgbClr val="FF0000"/>
              </a:solidFill>
              <a:effectLst/>
              <a:uLnTx/>
              <a:uFillTx/>
              <a:latin typeface="Century Gothic" panose="020B0502020202020204" pitchFamily="34" charset="0"/>
              <a:ea typeface="+mn-ea"/>
              <a:cs typeface="+mn-cs"/>
            </a:rPr>
            <a:t>TOTAL 1 : </a:t>
          </a: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rPr>
            <a:t>SORTIES  vente /don /utilisation interne </a:t>
          </a:r>
          <a:r>
            <a:rPr kumimoji="0" lang="fr-FR" sz="1100" b="1" i="0" u="none" strike="noStrike" kern="0" cap="none" spc="0" normalizeH="0" baseline="0" noProof="0">
              <a:ln>
                <a:noFill/>
              </a:ln>
              <a:solidFill>
                <a:srgbClr val="FF0000"/>
              </a:solidFill>
              <a:effectLst/>
              <a:uLnTx/>
              <a:uFillTx/>
              <a:latin typeface="Century Gothic" panose="020B0502020202020204" pitchFamily="34" charset="0"/>
              <a:ea typeface="+mn-ea"/>
              <a:cs typeface="+mn-cs"/>
            </a:rPr>
            <a:t>AVEC</a:t>
          </a: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collecte (tonnages réemployés issus de collectes)</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1" i="0" u="sng" strike="noStrike" kern="0" cap="none" spc="0" normalizeH="0" baseline="0" noProof="0">
              <a:ln>
                <a:noFill/>
              </a:ln>
              <a:solidFill>
                <a:srgbClr val="FF0000"/>
              </a:solidFill>
              <a:effectLst/>
              <a:uLnTx/>
              <a:uFillTx/>
              <a:latin typeface="Century Gothic" panose="020B0502020202020204" pitchFamily="34" charset="0"/>
              <a:ea typeface="+mn-ea"/>
              <a:cs typeface="+mn-cs"/>
            </a:rPr>
            <a:t>OU</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1" i="0" u="none" strike="noStrike" kern="0" cap="none" spc="0" normalizeH="0" baseline="0" noProof="0">
              <a:ln>
                <a:noFill/>
              </a:ln>
              <a:solidFill>
                <a:srgbClr val="FF0000"/>
              </a:solidFill>
              <a:effectLst/>
              <a:uLnTx/>
              <a:uFillTx/>
              <a:latin typeface="Century Gothic" panose="020B0502020202020204" pitchFamily="34" charset="0"/>
              <a:ea typeface="+mn-ea"/>
              <a:cs typeface="+mn-cs"/>
            </a:rPr>
            <a:t>TOTAL 2 : </a:t>
          </a:r>
          <a:r>
            <a:rPr kumimoji="0" lang="fr-FR" sz="1100" b="1"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rPr>
            <a:t>SORTIES  vente /don /utilisation interne </a:t>
          </a:r>
          <a:r>
            <a:rPr kumimoji="0" lang="fr-FR" sz="1100" b="1" i="0" u="none" strike="noStrike" kern="0" cap="none" spc="0" normalizeH="0" baseline="0" noProof="0">
              <a:ln>
                <a:noFill/>
              </a:ln>
              <a:solidFill>
                <a:srgbClr val="FF0000"/>
              </a:solidFill>
              <a:effectLst/>
              <a:uLnTx/>
              <a:uFillTx/>
              <a:latin typeface="Century Gothic" panose="020B0502020202020204" pitchFamily="34" charset="0"/>
              <a:ea typeface="+mn-ea"/>
              <a:cs typeface="+mn-cs"/>
            </a:rPr>
            <a:t>SANS</a:t>
          </a:r>
          <a:r>
            <a:rPr kumimoji="0" lang="fr-FR" sz="1100" b="1"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rPr>
            <a:t> collecte (tonnages réemployés issus d'apports sans collecte)</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1"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1" i="0" u="sng" strike="noStrike" kern="0" cap="none" spc="0" normalizeH="0" baseline="0" noProof="0">
            <a:ln>
              <a:noFill/>
            </a:ln>
            <a:solidFill>
              <a:srgbClr val="FF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400" b="1" i="0" u="sng" strike="noStrike" kern="0" cap="none" spc="0" normalizeH="0" baseline="0" noProof="0">
              <a:ln>
                <a:noFill/>
              </a:ln>
              <a:solidFill>
                <a:srgbClr val="FF0000"/>
              </a:solidFill>
              <a:effectLst/>
              <a:uLnTx/>
              <a:uFillTx/>
              <a:latin typeface="Century Gothic" panose="020B0502020202020204" pitchFamily="34" charset="0"/>
              <a:ea typeface="+mn-ea"/>
              <a:cs typeface="+mn-cs"/>
            </a:rPr>
            <a:t>Onglet 4 "Sorties Réutilisation" </a:t>
          </a:r>
          <a:r>
            <a:rPr kumimoji="0" lang="fr-FR" sz="1400" b="0" i="0" u="sng"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rPr>
            <a:t>: tonnages vendus, donnés ou utilisés en interne qui sont issus de collecte, prélèvements PAV ou apports en lien avec Valdelia (Réutilisation)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1" i="0" u="sng" strike="noStrike" kern="0" cap="none" spc="0" normalizeH="0" baseline="0" noProof="0">
            <a:ln>
              <a:noFill/>
            </a:ln>
            <a:solidFill>
              <a:srgbClr val="FF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i="0" baseline="0">
              <a:solidFill>
                <a:schemeClr val="dk1"/>
              </a:solidFill>
              <a:effectLst/>
              <a:latin typeface="+mn-lt"/>
              <a:ea typeface="+mn-ea"/>
              <a:cs typeface="+mn-cs"/>
              <a:sym typeface="Wingdings" panose="05000000000000000000" pitchFamily="2" charset="2"/>
            </a:rPr>
            <a:t> </a:t>
          </a:r>
          <a:r>
            <a:rPr kumimoji="0" lang="fr-FR" sz="1100" b="1" i="0" u="sng"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rPr>
            <a:t>REMPLIR L'ONGLET EN DÉTAILLANT LE MOBILIER VENDU ET LES QUANTITÉS</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1" i="0" u="sng"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1"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rPr>
            <a:t>Pour chaque type d'unité vendue, donnée (hors partenaires conventionnés Valdelia) ou utilisée en interne, vous devez compléter :</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rPr>
            <a:t>- La désignation du produit,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rPr>
            <a:t>- Le poids unitaire,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rPr>
            <a:t>- Le nombre d'unités,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rPr>
            <a:t>- Le type d'acquéreur et le pays dans lequel les meubles ont été réemployés.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rPr>
            <a:t>La fonction du décret, la catégorie du décret et la famille Valdelia s'incrémentent automatiquement en fonction de la désignation du produit devant correspondre à la liste déroulante proposée.</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1" i="0" u="none" strike="noStrike" kern="0" cap="none" spc="0" normalizeH="0" baseline="0" noProof="0">
              <a:ln>
                <a:noFill/>
              </a:ln>
              <a:solidFill>
                <a:srgbClr val="FF0000"/>
              </a:solidFill>
              <a:effectLst/>
              <a:uLnTx/>
              <a:uFillTx/>
              <a:latin typeface="Century Gothic" panose="020B0502020202020204" pitchFamily="34" charset="0"/>
              <a:ea typeface="+mn-ea"/>
              <a:cs typeface="+mn-cs"/>
            </a:rPr>
            <a:t>TOTAL 1 : </a:t>
          </a:r>
          <a:r>
            <a:rPr kumimoji="0" lang="fr-FR" sz="1100" b="0"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rPr>
            <a:t>SORTIES  vente /don /utilisation interne AVEC collecte (tonnages réutilisés issus de collectes)</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1" i="0" u="sng" strike="noStrike" kern="0" cap="none" spc="0" normalizeH="0" baseline="0" noProof="0">
              <a:ln>
                <a:noFill/>
              </a:ln>
              <a:solidFill>
                <a:srgbClr val="FF0000"/>
              </a:solidFill>
              <a:effectLst/>
              <a:uLnTx/>
              <a:uFillTx/>
              <a:latin typeface="Century Gothic" panose="020B0502020202020204" pitchFamily="34" charset="0"/>
              <a:ea typeface="+mn-ea"/>
              <a:cs typeface="+mn-cs"/>
            </a:rPr>
            <a:t>OU</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1" i="0" u="sng" strike="noStrike" kern="0" cap="none" spc="0" normalizeH="0" baseline="0" noProof="0">
            <a:ln>
              <a:noFill/>
            </a:ln>
            <a:solidFill>
              <a:srgbClr val="FF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1" i="0" u="none" strike="noStrike" kern="0" cap="none" spc="0" normalizeH="0" baseline="0" noProof="0">
              <a:ln>
                <a:noFill/>
              </a:ln>
              <a:solidFill>
                <a:srgbClr val="FF0000"/>
              </a:solidFill>
              <a:effectLst/>
              <a:uLnTx/>
              <a:uFillTx/>
              <a:latin typeface="Century Gothic" panose="020B0502020202020204" pitchFamily="34" charset="0"/>
              <a:ea typeface="+mn-ea"/>
              <a:cs typeface="+mn-cs"/>
            </a:rPr>
            <a:t>TOTAL 2 : </a:t>
          </a:r>
          <a:r>
            <a:rPr kumimoji="0" lang="fr-FR" sz="1100" b="0"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rPr>
            <a:t>SORTIES  vente /don /utilisation interne SANS collecte (tonnages réemployés issus d'apports sans prise en charge de la collecte par votre structure)</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1" i="0" u="none" strike="noStrike" kern="0" cap="none" spc="0" normalizeH="0" baseline="0" noProof="0">
              <a:ln>
                <a:noFill/>
              </a:ln>
              <a:solidFill>
                <a:srgbClr val="FF0000"/>
              </a:solidFill>
              <a:effectLst/>
              <a:uLnTx/>
              <a:uFillTx/>
              <a:latin typeface="Century Gothic" panose="020B0502020202020204" pitchFamily="34" charset="0"/>
              <a:ea typeface="+mn-ea"/>
              <a:cs typeface="+mn-cs"/>
            </a:rPr>
            <a:t>ET DANS CE DERNIER CAS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1" i="0" u="none" strike="noStrike" kern="0" cap="none" spc="0" normalizeH="0" baseline="0" noProof="0">
              <a:ln>
                <a:noFill/>
              </a:ln>
              <a:solidFill>
                <a:srgbClr val="FF0000"/>
              </a:solidFill>
              <a:effectLst/>
              <a:uLnTx/>
              <a:uFillTx/>
              <a:latin typeface="Century Gothic" panose="020B0502020202020204" pitchFamily="34" charset="0"/>
              <a:ea typeface="+mn-ea"/>
              <a:cs typeface="+mn-cs"/>
            </a:rPr>
            <a:t>TOTAL 3 :  </a:t>
          </a:r>
          <a:r>
            <a:rPr kumimoji="0" lang="fr-FR" sz="1100" b="0"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rPr>
            <a:t>si Oui ou Non la Collecte réutilisation a été effectuée à plus de 30KM des locaux de votre structure </a:t>
          </a:r>
          <a:r>
            <a:rPr kumimoji="0" lang="fr-FR" sz="1100" b="1" i="0" u="sng" strike="noStrike" kern="0" cap="none" spc="0" normalizeH="0" baseline="0" noProof="0">
              <a:ln>
                <a:noFill/>
              </a:ln>
              <a:solidFill>
                <a:srgbClr val="FF0000"/>
              </a:solidFill>
              <a:effectLst/>
              <a:uLnTx/>
              <a:uFillTx/>
              <a:latin typeface="Century Gothic" panose="020B0502020202020204" pitchFamily="34" charset="0"/>
              <a:ea typeface="+mn-ea"/>
              <a:cs typeface="+mn-cs"/>
            </a:rPr>
            <a:t>OU</a:t>
          </a:r>
          <a:r>
            <a:rPr kumimoji="0" lang="fr-FR" sz="1100" b="0"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rPr>
            <a:t> si cette sortie concerne une collecte dans le cadre d'un protocole mandaté par Valdelia &lt;72h. </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1" i="0" u="sng" strike="noStrike" kern="0" cap="none" spc="0" normalizeH="0" baseline="0" noProof="0">
            <a:ln>
              <a:noFill/>
            </a:ln>
            <a:solidFill>
              <a:srgbClr val="FF0000"/>
            </a:solidFill>
            <a:effectLst/>
            <a:uLnTx/>
            <a:uFillTx/>
            <a:latin typeface="Century Gothic" panose="020B0502020202020204" pitchFamily="34" charset="0"/>
            <a:ea typeface="+mn-ea"/>
            <a:cs typeface="+mn-cs"/>
          </a:endParaRPr>
        </a:p>
        <a:p>
          <a:pPr marL="171450" indent="-171450">
            <a:lnSpc>
              <a:spcPts val="1000"/>
            </a:lnSpc>
            <a:buFont typeface="Arial" panose="020B0604020202020204" pitchFamily="34" charset="0"/>
            <a:buChar char="•"/>
          </a:pPr>
          <a:endPar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endParaRPr>
        </a:p>
        <a:p>
          <a:pPr marL="171450" indent="-171450">
            <a:lnSpc>
              <a:spcPts val="1000"/>
            </a:lnSpc>
            <a:buFont typeface="Arial" panose="020B0604020202020204" pitchFamily="34" charset="0"/>
            <a:buChar char="•"/>
          </a:pPr>
          <a:r>
            <a:rPr lang="fr-FR" sz="1400" b="1" i="0" u="sng" strike="noStrike">
              <a:solidFill>
                <a:srgbClr val="FF0000"/>
              </a:solidFill>
              <a:effectLst/>
              <a:latin typeface="Century Gothic" panose="020B0502020202020204" pitchFamily="34" charset="0"/>
              <a:ea typeface="+mn-ea"/>
              <a:cs typeface="+mn-cs"/>
            </a:rPr>
            <a:t>Onglet 5 "Coordination" </a:t>
          </a:r>
          <a:r>
            <a:rPr lang="fr-FR" sz="1400" b="0" i="0" u="sng" strike="noStrike">
              <a:solidFill>
                <a:schemeClr val="dk1"/>
              </a:solidFill>
              <a:effectLst/>
              <a:latin typeface="Century Gothic" panose="020B0502020202020204" pitchFamily="34" charset="0"/>
              <a:ea typeface="+mn-ea"/>
              <a:cs typeface="+mn-cs"/>
            </a:rPr>
            <a:t>: tonnages collectés</a:t>
          </a:r>
          <a:r>
            <a:rPr lang="fr-FR" sz="1400" b="0" i="0" u="sng" strike="noStrike" baseline="0">
              <a:solidFill>
                <a:schemeClr val="dk1"/>
              </a:solidFill>
              <a:effectLst/>
              <a:latin typeface="Century Gothic" panose="020B0502020202020204" pitchFamily="34" charset="0"/>
              <a:ea typeface="+mn-ea"/>
              <a:cs typeface="+mn-cs"/>
            </a:rPr>
            <a:t> dans le cadre d'une opération de collecte </a:t>
          </a:r>
          <a:r>
            <a:rPr lang="fr-FR" sz="1400" b="1" i="0" u="sng" strike="noStrike" baseline="0">
              <a:solidFill>
                <a:schemeClr val="dk1"/>
              </a:solidFill>
              <a:effectLst/>
              <a:latin typeface="Century Gothic" panose="020B0502020202020204" pitchFamily="34" charset="0"/>
              <a:ea typeface="+mn-ea"/>
              <a:cs typeface="+mn-cs"/>
            </a:rPr>
            <a:t>mandatée par Valdelia (Réutilisation)</a:t>
          </a:r>
          <a:endParaRPr lang="fr-FR" sz="1400" b="1" i="0" u="sng" strike="noStrike">
            <a:solidFill>
              <a:schemeClr val="dk1"/>
            </a:solidFill>
            <a:effectLst/>
            <a:latin typeface="Century Gothic" panose="020B0502020202020204" pitchFamily="34" charset="0"/>
            <a:ea typeface="+mn-ea"/>
            <a:cs typeface="+mn-cs"/>
          </a:endParaRPr>
        </a:p>
        <a:p>
          <a:pPr marL="0" indent="0">
            <a:lnSpc>
              <a:spcPts val="1100"/>
            </a:lnSpc>
            <a:buFont typeface="Wingdings" panose="05000000000000000000" pitchFamily="2" charset="2"/>
            <a:buNone/>
          </a:pPr>
          <a:endParaRPr lang="fr-FR" sz="1100" b="1" i="0" u="none" strike="noStrike" baseline="0">
            <a:solidFill>
              <a:schemeClr val="dk1"/>
            </a:solidFill>
            <a:effectLst/>
            <a:latin typeface="Century Gothic" panose="020B0502020202020204" pitchFamily="34" charset="0"/>
            <a:ea typeface="+mn-ea"/>
            <a:cs typeface="+mn-cs"/>
          </a:endParaRP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r>
            <a:rPr lang="fr-FR" sz="1100" b="1" i="0" baseline="0">
              <a:solidFill>
                <a:schemeClr val="dk1"/>
              </a:solidFill>
              <a:effectLst/>
              <a:latin typeface="+mn-lt"/>
              <a:ea typeface="+mn-ea"/>
              <a:cs typeface="+mn-cs"/>
              <a:sym typeface="Wingdings" panose="05000000000000000000" pitchFamily="2" charset="2"/>
            </a:rPr>
            <a:t></a:t>
          </a:r>
          <a:r>
            <a:rPr lang="fr-FR" sz="1100" b="1" i="0" baseline="0">
              <a:solidFill>
                <a:schemeClr val="dk1"/>
              </a:solidFill>
              <a:effectLst/>
              <a:latin typeface="+mn-lt"/>
              <a:ea typeface="+mn-ea"/>
              <a:cs typeface="+mn-cs"/>
            </a:rPr>
            <a:t> REMPLIR L'ONGLET EN </a:t>
          </a:r>
          <a:r>
            <a:rPr lang="fr-FR" sz="1100" b="1" i="0" cap="all" baseline="0">
              <a:solidFill>
                <a:schemeClr val="dk1"/>
              </a:solidFill>
              <a:effectLst/>
              <a:latin typeface="+mn-lt"/>
              <a:ea typeface="+mn-ea"/>
              <a:cs typeface="+mn-cs"/>
            </a:rPr>
            <a:t>renseignant le tonnage total collecté et les noms des partenaires</a:t>
          </a: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endParaRPr lang="fr-FR" sz="1100" b="1" i="0" u="none" strike="noStrike" cap="all" baseline="0">
            <a:solidFill>
              <a:schemeClr val="dk1"/>
            </a:solidFill>
            <a:effectLst/>
            <a:latin typeface="+mn-lt"/>
            <a:ea typeface="+mn-ea"/>
            <a:cs typeface="+mn-cs"/>
          </a:endParaRP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r>
            <a:rPr lang="fr-FR" sz="1100" b="0" i="0" u="none" strike="noStrike" baseline="0">
              <a:solidFill>
                <a:schemeClr val="dk1"/>
              </a:solidFill>
              <a:effectLst/>
              <a:latin typeface="Century Gothic" panose="020B0502020202020204" pitchFamily="34" charset="0"/>
              <a:ea typeface="+mn-ea"/>
              <a:cs typeface="+mn-cs"/>
            </a:rPr>
            <a:t>- Chaque opération déclarée doit faire l'objet d'un </a:t>
          </a:r>
          <a:r>
            <a:rPr lang="fr-FR" sz="1100" b="1" i="0" u="none" strike="noStrike" baseline="0">
              <a:solidFill>
                <a:schemeClr val="dk1"/>
              </a:solidFill>
              <a:effectLst/>
              <a:latin typeface="Century Gothic" panose="020B0502020202020204" pitchFamily="34" charset="0"/>
              <a:ea typeface="+mn-ea"/>
              <a:cs typeface="+mn-cs"/>
            </a:rPr>
            <a:t>protocole de coordination </a:t>
          </a:r>
          <a:r>
            <a:rPr lang="fr-FR" sz="1100" b="0" i="0" u="none" strike="noStrike" baseline="0">
              <a:solidFill>
                <a:schemeClr val="dk1"/>
              </a:solidFill>
              <a:effectLst/>
              <a:latin typeface="Century Gothic" panose="020B0502020202020204" pitchFamily="34" charset="0"/>
              <a:ea typeface="+mn-ea"/>
              <a:cs typeface="+mn-cs"/>
            </a:rPr>
            <a:t>mandaté par Valdelia. Le justificatif signé par un collaborateur VALDELIA doit être joint à la présente déclaration. </a:t>
          </a: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r>
            <a:rPr lang="fr-FR" sz="1100" b="0" i="0" u="none" strike="noStrike" baseline="0">
              <a:solidFill>
                <a:schemeClr val="dk1"/>
              </a:solidFill>
              <a:effectLst/>
              <a:latin typeface="Century Gothic" panose="020B0502020202020204" pitchFamily="34" charset="0"/>
              <a:ea typeface="+mn-ea"/>
              <a:cs typeface="+mn-cs"/>
            </a:rPr>
            <a:t>- Le nom de l'ensemble des structures participantes à l'opération doit être renseigné.</a:t>
          </a: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r>
            <a:rPr lang="fr-FR" sz="1100" b="0" i="0" u="none" strike="noStrike" baseline="0">
              <a:solidFill>
                <a:schemeClr val="dk1"/>
              </a:solidFill>
              <a:effectLst/>
              <a:latin typeface="Century Gothic" panose="020B0502020202020204" pitchFamily="34" charset="0"/>
              <a:ea typeface="+mn-ea"/>
              <a:cs typeface="+mn-cs"/>
            </a:rPr>
            <a:t>- Opération concernant au minimum 3 partenaires ESS conventionnés VADLELIA dont le coordinateur, pour tonnage collecté supérieur ou égal à 5 tonnes.</a:t>
          </a:r>
        </a:p>
        <a:p>
          <a:pPr marL="0" indent="0">
            <a:lnSpc>
              <a:spcPts val="1000"/>
            </a:lnSpc>
            <a:buFont typeface="Wingdings" panose="05000000000000000000" pitchFamily="2" charset="2"/>
            <a:buNone/>
          </a:pPr>
          <a:endParaRPr lang="fr-FR" sz="1100" b="0" i="0" u="none" strike="noStrike">
            <a:solidFill>
              <a:schemeClr val="dk1"/>
            </a:solidFill>
            <a:effectLst/>
            <a:latin typeface="Century Gothic" panose="020B0502020202020204" pitchFamily="34" charset="0"/>
            <a:ea typeface="+mn-ea"/>
            <a:cs typeface="+mn-cs"/>
          </a:endParaRPr>
        </a:p>
        <a:p>
          <a:pPr marL="171450" indent="-171450">
            <a:buFont typeface="Arial" panose="020B0604020202020204" pitchFamily="34" charset="0"/>
            <a:buChar char="•"/>
          </a:pPr>
          <a:r>
            <a:rPr lang="fr-FR" sz="1400" b="1" i="0" u="sng">
              <a:solidFill>
                <a:srgbClr val="FF0000"/>
              </a:solidFill>
              <a:effectLst/>
              <a:latin typeface="Century Gothic" panose="020B0502020202020204" pitchFamily="34" charset="0"/>
              <a:ea typeface="+mn-ea"/>
              <a:cs typeface="+mn-cs"/>
            </a:rPr>
            <a:t>Onglet 6</a:t>
          </a:r>
          <a:r>
            <a:rPr lang="fr-FR" sz="1400" b="1" i="0" u="sng" baseline="0">
              <a:solidFill>
                <a:srgbClr val="FF0000"/>
              </a:solidFill>
              <a:effectLst/>
              <a:latin typeface="Century Gothic" panose="020B0502020202020204" pitchFamily="34" charset="0"/>
              <a:ea typeface="+mn-ea"/>
              <a:cs typeface="+mn-cs"/>
            </a:rPr>
            <a:t> "</a:t>
          </a:r>
          <a:r>
            <a:rPr lang="fr-FR" sz="1400" b="1" i="0" u="sng">
              <a:solidFill>
                <a:srgbClr val="FF0000"/>
              </a:solidFill>
              <a:effectLst/>
              <a:latin typeface="Century Gothic" panose="020B0502020202020204" pitchFamily="34" charset="0"/>
              <a:ea typeface="+mn-ea"/>
              <a:cs typeface="+mn-cs"/>
            </a:rPr>
            <a:t>Promotion</a:t>
          </a:r>
          <a:r>
            <a:rPr lang="fr-FR" sz="1400" b="1" i="0" u="sng" baseline="0">
              <a:solidFill>
                <a:srgbClr val="FF0000"/>
              </a:solidFill>
              <a:effectLst/>
              <a:latin typeface="Century Gothic" panose="020B0502020202020204" pitchFamily="34" charset="0"/>
              <a:ea typeface="+mn-ea"/>
              <a:cs typeface="+mn-cs"/>
            </a:rPr>
            <a:t> - Communication - Information </a:t>
          </a:r>
          <a:r>
            <a:rPr lang="fr-FR" sz="1400" b="1" i="0" u="sng">
              <a:solidFill>
                <a:srgbClr val="FF0000"/>
              </a:solidFill>
              <a:effectLst/>
              <a:latin typeface="Century Gothic" panose="020B0502020202020204" pitchFamily="34" charset="0"/>
              <a:ea typeface="+mn-ea"/>
              <a:cs typeface="+mn-cs"/>
            </a:rPr>
            <a:t>" </a:t>
          </a:r>
          <a:r>
            <a:rPr lang="fr-FR" sz="1400" b="0" i="0" u="sng">
              <a:solidFill>
                <a:schemeClr val="dk1"/>
              </a:solidFill>
              <a:effectLst/>
              <a:latin typeface="Century Gothic" panose="020B0502020202020204" pitchFamily="34" charset="0"/>
              <a:ea typeface="+mn-ea"/>
              <a:cs typeface="+mn-cs"/>
            </a:rPr>
            <a:t>: Soutien pour favoriser les actions communication et d'information auprès du consommateur sur l'impact environnemental, économique et social de son geste d'achat et pour la promotion des activités de préparation à la réutilisation et/ou de réemploi des DEA non-ménagers. </a:t>
          </a:r>
          <a:endParaRPr lang="fr-FR" sz="1400" b="0" i="0" u="sng" strike="noStrike">
            <a:solidFill>
              <a:schemeClr val="dk1"/>
            </a:solidFill>
            <a:effectLst/>
            <a:latin typeface="Century Gothic" panose="020B0502020202020204" pitchFamily="34" charset="0"/>
            <a:ea typeface="+mn-ea"/>
            <a:cs typeface="+mn-cs"/>
          </a:endParaRPr>
        </a:p>
        <a:p>
          <a:endParaRPr lang="fr-FR" sz="1100" b="0" i="0" u="none" strike="noStrike">
            <a:solidFill>
              <a:schemeClr val="dk1"/>
            </a:solidFill>
            <a:effectLst/>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i="0" baseline="0">
              <a:solidFill>
                <a:schemeClr val="dk1"/>
              </a:solidFill>
              <a:effectLst/>
              <a:latin typeface="+mn-lt"/>
              <a:ea typeface="+mn-ea"/>
              <a:cs typeface="+mn-cs"/>
              <a:sym typeface="Wingdings" panose="05000000000000000000" pitchFamily="2" charset="2"/>
            </a:rPr>
            <a:t></a:t>
          </a:r>
          <a:r>
            <a:rPr lang="fr-FR" sz="1100" b="1" i="0" baseline="0">
              <a:solidFill>
                <a:schemeClr val="dk1"/>
              </a:solidFill>
              <a:effectLst/>
              <a:latin typeface="+mn-lt"/>
              <a:ea typeface="+mn-ea"/>
              <a:cs typeface="+mn-cs"/>
            </a:rPr>
            <a:t> REMPLIR L'ONGLET EN </a:t>
          </a:r>
          <a:r>
            <a:rPr lang="fr-FR" sz="1100" b="1" i="0" cap="all" baseline="0">
              <a:solidFill>
                <a:schemeClr val="dk1"/>
              </a:solidFill>
              <a:effectLst/>
              <a:latin typeface="+mn-lt"/>
              <a:ea typeface="+mn-ea"/>
              <a:cs typeface="+mn-cs"/>
            </a:rPr>
            <a:t>renseignant la nature des actions menées et les dépenses correspondantes</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i="0" cap="all" baseline="0">
            <a:solidFill>
              <a:schemeClr val="dk1"/>
            </a:solidFill>
            <a:effectLst/>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a:effectLst/>
              <a:latin typeface="Century Gothic" panose="020B0502020202020204" pitchFamily="34" charset="0"/>
            </a:rPr>
            <a:t>Trois types de soutien peuvent être sollicités </a:t>
          </a:r>
          <a:r>
            <a:rPr lang="fr-FR" b="1">
              <a:effectLst/>
              <a:latin typeface="Century Gothic" panose="020B0502020202020204" pitchFamily="34" charset="0"/>
            </a:rPr>
            <a:t>dans la limite d'un</a:t>
          </a:r>
          <a:r>
            <a:rPr lang="fr-FR" b="1" baseline="0">
              <a:effectLst/>
              <a:latin typeface="Century Gothic" panose="020B0502020202020204" pitchFamily="34" charset="0"/>
            </a:rPr>
            <a:t> montant maximum de 1000€/an mobilisable entièrement pour le soutien évènementiel PCI 3 :</a:t>
          </a:r>
        </a:p>
        <a:p>
          <a:pPr marL="0" marR="0" lvl="0" indent="0" defTabSz="914400" eaLnBrk="1" fontAlgn="auto" latinLnBrk="0" hangingPunct="1">
            <a:lnSpc>
              <a:spcPct val="100000"/>
            </a:lnSpc>
            <a:spcBef>
              <a:spcPts val="0"/>
            </a:spcBef>
            <a:spcAft>
              <a:spcPts val="0"/>
            </a:spcAft>
            <a:buClrTx/>
            <a:buSzTx/>
            <a:buFontTx/>
            <a:buNone/>
            <a:tabLst/>
            <a:defRPr/>
          </a:pPr>
          <a:endParaRPr lang="fr-FR" b="1" baseline="0">
            <a:effectLst/>
            <a:latin typeface="Century Gothic" panose="020B0502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a:effectLst/>
              <a:latin typeface="Century Gothic" panose="020B0502020202020204" pitchFamily="34" charset="0"/>
            </a:rPr>
            <a:t>- </a:t>
          </a:r>
          <a:r>
            <a:rPr lang="fr-FR" b="1">
              <a:effectLst/>
              <a:latin typeface="Century Gothic" panose="020B0502020202020204" pitchFamily="34" charset="0"/>
            </a:rPr>
            <a:t>PCI 1 : Impression / Signalétique</a:t>
          </a:r>
          <a:r>
            <a:rPr lang="fr-FR">
              <a:effectLst/>
              <a:latin typeface="Century Gothic" panose="020B0502020202020204" pitchFamily="34" charset="0"/>
            </a:rPr>
            <a:t>. Forfait 300€/an - Soutien à la création</a:t>
          </a:r>
          <a:r>
            <a:rPr lang="fr-FR" baseline="0">
              <a:effectLst/>
              <a:latin typeface="Century Gothic" panose="020B0502020202020204" pitchFamily="34" charset="0"/>
            </a:rPr>
            <a:t> d'imprimés liés à la promotion, information et/ou communication Réemploi/Réutilisation DEA Professionnels.</a:t>
          </a:r>
          <a:endParaRPr lang="fr-FR">
            <a:effectLst/>
            <a:latin typeface="Century Gothic" panose="020B0502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a:effectLst/>
              <a:latin typeface="Century Gothic" panose="020B0502020202020204" pitchFamily="34" charset="0"/>
            </a:rPr>
            <a:t>- </a:t>
          </a:r>
          <a:r>
            <a:rPr lang="fr-FR" b="1">
              <a:effectLst/>
              <a:latin typeface="Century Gothic" panose="020B0502020202020204" pitchFamily="34" charset="0"/>
            </a:rPr>
            <a:t>PCI 2 : Création /conception numérique</a:t>
          </a:r>
          <a:r>
            <a:rPr lang="fr-FR" b="1" baseline="0">
              <a:effectLst/>
              <a:latin typeface="Century Gothic" panose="020B0502020202020204" pitchFamily="34" charset="0"/>
            </a:rPr>
            <a:t> / Web</a:t>
          </a:r>
          <a:r>
            <a:rPr lang="fr-FR" baseline="0">
              <a:effectLst/>
              <a:latin typeface="Century Gothic" panose="020B0502020202020204" pitchFamily="34" charset="0"/>
            </a:rPr>
            <a:t>. Forfait 200€/an - </a:t>
          </a: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Soutien à la création/conception numérique et graphique, page web liés à la promotion, information et/ou communication Réemploi/Réutilisation DEA Professionnels.</a:t>
          </a:r>
          <a:endParaRPr lang="fr-FR" baseline="0">
            <a:effectLst/>
            <a:latin typeface="Century Gothic" panose="020B0502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b="1" baseline="0">
              <a:effectLst/>
              <a:latin typeface="Century Gothic" panose="020B0502020202020204" pitchFamily="34" charset="0"/>
            </a:rPr>
            <a:t>- PCI 3 : Evènementiel DEA Pro. </a:t>
          </a:r>
          <a:r>
            <a:rPr lang="fr-FR" b="0" baseline="0">
              <a:effectLst/>
              <a:latin typeface="Century Gothic" panose="020B0502020202020204" pitchFamily="34" charset="0"/>
            </a:rPr>
            <a:t>1000€/an </a:t>
          </a: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Soutien à </a:t>
          </a:r>
          <a:r>
            <a:rPr kumimoji="0" lang="fr-FR" sz="1100" b="0" i="1" u="none" strike="noStrike" kern="0" cap="none" spc="0" normalizeH="0" baseline="0" noProof="0">
              <a:ln>
                <a:noFill/>
              </a:ln>
              <a:solidFill>
                <a:srgbClr val="FF0000"/>
              </a:solidFill>
              <a:effectLst/>
              <a:uLnTx/>
              <a:uFillTx/>
              <a:latin typeface="Century Gothic" panose="020B0502020202020204" pitchFamily="34" charset="0"/>
              <a:ea typeface="+mn-ea"/>
              <a:cs typeface="+mn-cs"/>
            </a:rPr>
            <a:t>l'organisation, la participation </a:t>
          </a: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à un évènementiel liés à la promotion, information et/ou communication Réemploi/Réutilisation DEA Professionnels. </a:t>
          </a: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rPr>
            <a:t>Validation préalable (mail, lettre) par un collaborateur Valdelia et dépenses remboursées au réel sur justificatifs.</a:t>
          </a:r>
          <a:br>
            <a:rPr lang="fr-FR" sz="1100" b="0" i="0" u="none" strike="noStrike">
              <a:solidFill>
                <a:schemeClr val="dk1"/>
              </a:solidFill>
              <a:effectLst/>
              <a:latin typeface="Century Gothic" panose="020B0502020202020204" pitchFamily="34" charset="0"/>
              <a:ea typeface="+mn-ea"/>
              <a:cs typeface="+mn-cs"/>
            </a:rPr>
          </a:br>
          <a:endParaRPr lang="fr-FR" sz="1100" b="0" i="0" u="none" strike="noStrike" baseline="0">
            <a:solidFill>
              <a:schemeClr val="dk1"/>
            </a:solidFill>
            <a:effectLst/>
            <a:latin typeface="+mn-lt"/>
            <a:ea typeface="+mn-ea"/>
            <a:cs typeface="+mn-cs"/>
          </a:endParaRPr>
        </a:p>
        <a:p>
          <a:pPr marL="0" indent="0">
            <a:lnSpc>
              <a:spcPts val="1000"/>
            </a:lnSpc>
            <a:buFont typeface="Wingdings" panose="05000000000000000000" pitchFamily="2" charset="2"/>
            <a:buNone/>
          </a:pPr>
          <a:r>
            <a:rPr lang="fr-FR" sz="1100" b="0" i="0" u="none" strike="noStrike">
              <a:solidFill>
                <a:schemeClr val="dk1"/>
              </a:solidFill>
              <a:effectLst/>
              <a:latin typeface="Century Gothic" panose="020B0502020202020204" pitchFamily="34" charset="0"/>
              <a:ea typeface="+mn-ea"/>
              <a:cs typeface="+mn-cs"/>
            </a:rPr>
            <a:t>Les cases vertes sont à remplir par la structure.</a:t>
          </a:r>
        </a:p>
        <a:p>
          <a:pPr marL="0" indent="0">
            <a:lnSpc>
              <a:spcPts val="1000"/>
            </a:lnSpc>
            <a:buFont typeface="Wingdings" panose="05000000000000000000" pitchFamily="2" charset="2"/>
            <a:buNone/>
          </a:pPr>
          <a:endParaRPr lang="fr-FR" sz="1100" b="0" i="0" u="none" strike="noStrike">
            <a:solidFill>
              <a:schemeClr val="dk1"/>
            </a:solidFill>
            <a:effectLst/>
            <a:latin typeface="Century Gothic" panose="020B0502020202020204" pitchFamily="34" charset="0"/>
            <a:ea typeface="+mn-ea"/>
            <a:cs typeface="+mn-cs"/>
          </a:endParaRPr>
        </a:p>
        <a:p>
          <a:pPr marL="0" indent="0">
            <a:lnSpc>
              <a:spcPts val="1000"/>
            </a:lnSpc>
            <a:buFont typeface="Wingdings" panose="05000000000000000000" pitchFamily="2" charset="2"/>
            <a:buNone/>
          </a:pPr>
          <a:r>
            <a:rPr lang="fr-FR" sz="1100" b="1" i="0" u="none" strike="noStrike">
              <a:solidFill>
                <a:schemeClr val="dk1"/>
              </a:solidFill>
              <a:effectLst/>
              <a:latin typeface="Century Gothic" panose="020B0502020202020204" pitchFamily="34" charset="0"/>
              <a:ea typeface="+mn-ea"/>
              <a:cs typeface="+mn-cs"/>
            </a:rPr>
            <a:t>Si le type de mobilier ne correspond pas aux éléments prédéfinis par la liste déroulante, insérer une nouvelle ligne et remplir la ligne selon les informations demandées.</a:t>
          </a:r>
          <a:r>
            <a:rPr lang="fr-FR" i="0">
              <a:latin typeface="Century Gothic" panose="020B0502020202020204" pitchFamily="34" charset="0"/>
            </a:rPr>
            <a:t> </a:t>
          </a:r>
        </a:p>
        <a:p>
          <a:pPr marL="0" indent="0">
            <a:lnSpc>
              <a:spcPts val="1000"/>
            </a:lnSpc>
            <a:buFont typeface="Wingdings" panose="05000000000000000000" pitchFamily="2" charset="2"/>
            <a:buNone/>
          </a:pPr>
          <a:endParaRPr lang="fr-FR" sz="1100" b="1" i="0" u="none" strike="noStrike">
            <a:solidFill>
              <a:schemeClr val="dk1"/>
            </a:solidFill>
            <a:effectLst/>
            <a:latin typeface="Century Gothic" panose="020B0502020202020204" pitchFamily="34" charset="0"/>
            <a:ea typeface="+mn-ea"/>
            <a:cs typeface="+mn-cs"/>
          </a:endParaRPr>
        </a:p>
        <a:p>
          <a:pPr marL="0" indent="0">
            <a:lnSpc>
              <a:spcPts val="1000"/>
            </a:lnSpc>
            <a:buFont typeface="Wingdings" panose="05000000000000000000" pitchFamily="2" charset="2"/>
            <a:buNone/>
          </a:pPr>
          <a:r>
            <a:rPr lang="fr-FR" sz="1100" b="1" i="0" u="none" strike="noStrike">
              <a:solidFill>
                <a:schemeClr val="dk1"/>
              </a:solidFill>
              <a:effectLst/>
              <a:latin typeface="Century Gothic" panose="020B0502020202020204" pitchFamily="34" charset="0"/>
              <a:ea typeface="+mn-ea"/>
              <a:cs typeface="+mn-cs"/>
            </a:rPr>
            <a:t>Pour toute difficulté sur la Traçabilité, merci de contacter</a:t>
          </a:r>
          <a:r>
            <a:rPr lang="fr-FR" sz="1100" b="1" i="0" u="none" strike="noStrike" baseline="0">
              <a:solidFill>
                <a:schemeClr val="dk1"/>
              </a:solidFill>
              <a:effectLst/>
              <a:latin typeface="Century Gothic" panose="020B0502020202020204" pitchFamily="34" charset="0"/>
              <a:ea typeface="+mn-ea"/>
              <a:cs typeface="+mn-cs"/>
            </a:rPr>
            <a:t> Catherine POUJOL</a:t>
          </a:r>
          <a:r>
            <a:rPr lang="fr-FR" sz="1100" b="1" i="0" u="none" strike="noStrike">
              <a:solidFill>
                <a:schemeClr val="dk1"/>
              </a:solidFill>
              <a:effectLst/>
              <a:latin typeface="Century Gothic" panose="020B0502020202020204" pitchFamily="34" charset="0"/>
              <a:ea typeface="+mn-ea"/>
              <a:cs typeface="+mn-cs"/>
            </a:rPr>
            <a:t> :</a:t>
          </a:r>
        </a:p>
        <a:p>
          <a:pPr marL="0" indent="0">
            <a:lnSpc>
              <a:spcPts val="1100"/>
            </a:lnSpc>
            <a:buFont typeface="Wingdings" panose="05000000000000000000" pitchFamily="2" charset="2"/>
            <a:buNone/>
          </a:pPr>
          <a:endParaRPr lang="fr-FR" sz="1100" b="1" i="0" u="none" strike="noStrike">
            <a:solidFill>
              <a:schemeClr val="dk1"/>
            </a:solidFill>
            <a:effectLst/>
            <a:latin typeface="Century Gothic" panose="020B0502020202020204" pitchFamily="34" charset="0"/>
            <a:ea typeface="+mn-ea"/>
            <a:cs typeface="+mn-cs"/>
          </a:endParaRPr>
        </a:p>
        <a:p>
          <a:pPr marL="0" indent="0">
            <a:lnSpc>
              <a:spcPts val="1000"/>
            </a:lnSpc>
            <a:buFont typeface="Wingdings" panose="05000000000000000000" pitchFamily="2" charset="2"/>
            <a:buNone/>
          </a:pPr>
          <a:endParaRPr lang="fr-FR" sz="1100" b="0" i="0" u="none" strike="noStrike" baseline="0">
            <a:solidFill>
              <a:schemeClr val="dk1"/>
            </a:solidFill>
            <a:effectLst/>
            <a:latin typeface="+mn-lt"/>
            <a:ea typeface="+mn-ea"/>
            <a:cs typeface="+mn-cs"/>
          </a:endParaRPr>
        </a:p>
        <a:p>
          <a:pPr marL="0" indent="0" algn="ctr">
            <a:lnSpc>
              <a:spcPts val="1000"/>
            </a:lnSpc>
            <a:buFont typeface="Wingdings" panose="05000000000000000000" pitchFamily="2" charset="2"/>
            <a:buNone/>
          </a:pPr>
          <a:endParaRPr lang="fr-FR" sz="1100" b="1" i="0">
            <a:solidFill>
              <a:srgbClr val="808080"/>
            </a:solidFill>
            <a:effectLst/>
            <a:latin typeface="Century Gothic" panose="020B0502020202020204" pitchFamily="34" charset="0"/>
            <a:ea typeface="Times New Roman" panose="02020603050405020304" pitchFamily="18" charset="0"/>
            <a:cs typeface="Times New Roman" panose="02020603050405020304" pitchFamily="18" charset="0"/>
          </a:endParaRPr>
        </a:p>
        <a:p>
          <a:pPr marL="0" indent="0" algn="ctr">
            <a:lnSpc>
              <a:spcPts val="1000"/>
            </a:lnSpc>
            <a:buFont typeface="Wingdings" panose="05000000000000000000" pitchFamily="2" charset="2"/>
            <a:buNone/>
          </a:pPr>
          <a:endParaRPr lang="fr-FR" sz="1100" b="1" i="0">
            <a:solidFill>
              <a:srgbClr val="808080"/>
            </a:solidFill>
            <a:effectLst/>
            <a:latin typeface="Century Gothic" panose="020B0502020202020204" pitchFamily="34" charset="0"/>
            <a:ea typeface="Times New Roman" panose="02020603050405020304" pitchFamily="18" charset="0"/>
            <a:cs typeface="Times New Roman" panose="02020603050405020304" pitchFamily="18" charset="0"/>
          </a:endParaRPr>
        </a:p>
        <a:p>
          <a:pPr marL="0" indent="0" algn="ctr">
            <a:lnSpc>
              <a:spcPts val="1000"/>
            </a:lnSpc>
            <a:buFont typeface="Wingdings" panose="05000000000000000000" pitchFamily="2" charset="2"/>
            <a:buNone/>
          </a:pPr>
          <a:endParaRPr lang="fr-FR" sz="1100" b="1" i="0">
            <a:solidFill>
              <a:srgbClr val="808080"/>
            </a:solidFill>
            <a:effectLst/>
            <a:latin typeface="Century Gothic" panose="020B0502020202020204" pitchFamily="34" charset="0"/>
            <a:ea typeface="Times New Roman" panose="02020603050405020304" pitchFamily="18" charset="0"/>
            <a:cs typeface="Times New Roman" panose="02020603050405020304" pitchFamily="18" charset="0"/>
          </a:endParaRPr>
        </a:p>
        <a:p>
          <a:pPr marL="0" indent="0" algn="ctr">
            <a:lnSpc>
              <a:spcPts val="1000"/>
            </a:lnSpc>
            <a:buFont typeface="Wingdings" panose="05000000000000000000" pitchFamily="2" charset="2"/>
            <a:buNone/>
          </a:pPr>
          <a:endParaRPr lang="fr-FR" sz="1100" b="1" i="0">
            <a:solidFill>
              <a:srgbClr val="808080"/>
            </a:solidFill>
            <a:effectLst/>
            <a:latin typeface="Century Gothic" panose="020B0502020202020204" pitchFamily="34" charset="0"/>
            <a:ea typeface="Times New Roman" panose="02020603050405020304" pitchFamily="18" charset="0"/>
            <a:cs typeface="Times New Roman" panose="02020603050405020304" pitchFamily="18" charset="0"/>
          </a:endParaRPr>
        </a:p>
        <a:p>
          <a:pPr marL="0" indent="0" algn="ctr">
            <a:lnSpc>
              <a:spcPts val="1000"/>
            </a:lnSpc>
            <a:buFont typeface="Wingdings" panose="05000000000000000000" pitchFamily="2" charset="2"/>
            <a:buNone/>
          </a:pPr>
          <a:r>
            <a:rPr lang="fr-FR" sz="1100" b="1" i="0">
              <a:solidFill>
                <a:srgbClr val="808080"/>
              </a:solidFill>
              <a:effectLst/>
              <a:latin typeface="Century Gothic" panose="020B0502020202020204" pitchFamily="34" charset="0"/>
              <a:ea typeface="Times New Roman" panose="02020603050405020304" pitchFamily="18" charset="0"/>
              <a:cs typeface="Times New Roman" panose="02020603050405020304" pitchFamily="18" charset="0"/>
            </a:rPr>
            <a:t>Catherine</a:t>
          </a:r>
          <a:r>
            <a:rPr lang="fr-FR" sz="1100" b="1" i="0" baseline="0">
              <a:solidFill>
                <a:srgbClr val="808080"/>
              </a:solidFill>
              <a:effectLst/>
              <a:latin typeface="Century Gothic" panose="020B0502020202020204" pitchFamily="34" charset="0"/>
              <a:ea typeface="Times New Roman" panose="02020603050405020304" pitchFamily="18" charset="0"/>
              <a:cs typeface="Times New Roman" panose="02020603050405020304" pitchFamily="18" charset="0"/>
            </a:rPr>
            <a:t> POUJOL</a:t>
          </a:r>
          <a:endParaRPr lang="fr-FR" sz="1100" b="1" i="0">
            <a:solidFill>
              <a:srgbClr val="808080"/>
            </a:solidFill>
            <a:effectLst/>
            <a:latin typeface="Century Gothic" panose="020B0502020202020204" pitchFamily="34" charset="0"/>
            <a:ea typeface="Times New Roman" panose="02020603050405020304" pitchFamily="18" charset="0"/>
            <a:cs typeface="Times New Roman" panose="02020603050405020304" pitchFamily="18" charset="0"/>
          </a:endParaRPr>
        </a:p>
        <a:p>
          <a:pPr algn="ctr">
            <a:lnSpc>
              <a:spcPts val="1200"/>
            </a:lnSpc>
            <a:spcAft>
              <a:spcPts val="0"/>
            </a:spcAft>
          </a:pPr>
          <a:r>
            <a:rPr lang="fr-FR" sz="1100" i="0">
              <a:solidFill>
                <a:srgbClr val="70AD47"/>
              </a:solidFill>
              <a:effectLst/>
              <a:latin typeface="Century Gothic" panose="020B0502020202020204" pitchFamily="34" charset="0"/>
              <a:ea typeface="Times New Roman" panose="02020603050405020304" pitchFamily="18" charset="0"/>
              <a:cs typeface="Times New Roman" panose="02020603050405020304" pitchFamily="18" charset="0"/>
            </a:rPr>
            <a:t>Assistante</a:t>
          </a:r>
          <a:r>
            <a:rPr lang="fr-FR" sz="1100" i="0" baseline="0">
              <a:solidFill>
                <a:srgbClr val="70AD47"/>
              </a:solidFill>
              <a:effectLst/>
              <a:latin typeface="Century Gothic" panose="020B0502020202020204" pitchFamily="34" charset="0"/>
              <a:ea typeface="Times New Roman" panose="02020603050405020304" pitchFamily="18" charset="0"/>
              <a:cs typeface="Times New Roman" panose="02020603050405020304" pitchFamily="18" charset="0"/>
            </a:rPr>
            <a:t> Relations Adhérents</a:t>
          </a:r>
          <a:endParaRPr lang="fr-FR" sz="1600" i="0">
            <a:effectLst/>
            <a:latin typeface="Calibri" panose="020F0502020204030204" pitchFamily="34" charset="0"/>
            <a:ea typeface="Calibri" panose="020F0502020204030204" pitchFamily="34" charset="0"/>
            <a:cs typeface="Times New Roman" panose="02020603050405020304" pitchFamily="18" charset="0"/>
          </a:endParaRPr>
        </a:p>
        <a:p>
          <a:pPr algn="ctr">
            <a:lnSpc>
              <a:spcPts val="1200"/>
            </a:lnSpc>
            <a:spcAft>
              <a:spcPts val="0"/>
            </a:spcAft>
          </a:pPr>
          <a:r>
            <a:rPr lang="fr-FR" sz="1100" i="0">
              <a:solidFill>
                <a:srgbClr val="70AD47"/>
              </a:solidFill>
              <a:effectLst/>
              <a:latin typeface="Century Gothic" panose="020B0502020202020204" pitchFamily="34" charset="0"/>
              <a:ea typeface="Times New Roman" panose="02020603050405020304" pitchFamily="18" charset="0"/>
              <a:cs typeface="Times New Roman" panose="02020603050405020304" pitchFamily="18" charset="0"/>
            </a:rPr>
            <a:t> </a:t>
          </a:r>
          <a:endParaRPr lang="en-US" sz="600" i="0">
            <a:solidFill>
              <a:srgbClr val="808080"/>
            </a:solidFill>
            <a:effectLst/>
            <a:latin typeface="Century Gothic" panose="020B0502020202020204" pitchFamily="34" charset="0"/>
            <a:ea typeface="Times New Roman" panose="02020603050405020304" pitchFamily="18" charset="0"/>
            <a:cs typeface="Times New Roman" panose="02020603050405020304" pitchFamily="18" charset="0"/>
          </a:endParaRPr>
        </a:p>
        <a:p>
          <a:pPr algn="ctr">
            <a:lnSpc>
              <a:spcPts val="1200"/>
            </a:lnSpc>
            <a:spcAft>
              <a:spcPts val="0"/>
            </a:spcAft>
          </a:pPr>
          <a:r>
            <a:rPr lang="en-US" sz="1100" b="1" i="0">
              <a:solidFill>
                <a:srgbClr val="808080"/>
              </a:solidFill>
              <a:effectLst/>
              <a:latin typeface="Century Gothic" panose="020B0502020202020204" pitchFamily="34" charset="0"/>
              <a:ea typeface="Times New Roman" panose="02020603050405020304" pitchFamily="18" charset="0"/>
              <a:cs typeface="Times New Roman" panose="02020603050405020304" pitchFamily="18" charset="0"/>
            </a:rPr>
            <a:t>06</a:t>
          </a:r>
          <a:r>
            <a:rPr lang="en-US" sz="1100" b="1" i="0" baseline="0">
              <a:solidFill>
                <a:srgbClr val="808080"/>
              </a:solidFill>
              <a:effectLst/>
              <a:latin typeface="Century Gothic" panose="020B0502020202020204" pitchFamily="34" charset="0"/>
              <a:ea typeface="Times New Roman" panose="02020603050405020304" pitchFamily="18" charset="0"/>
              <a:cs typeface="Times New Roman" panose="02020603050405020304" pitchFamily="18" charset="0"/>
            </a:rPr>
            <a:t> 78 32 28 97</a:t>
          </a:r>
        </a:p>
        <a:p>
          <a:pPr algn="ctr">
            <a:lnSpc>
              <a:spcPts val="1200"/>
            </a:lnSpc>
            <a:spcAft>
              <a:spcPts val="0"/>
            </a:spcAft>
          </a:pPr>
          <a:endParaRPr lang="fr-FR" sz="1600" i="0">
            <a:effectLst/>
            <a:latin typeface="Calibri" panose="020F0502020204030204" pitchFamily="34" charset="0"/>
            <a:ea typeface="Calibri" panose="020F0502020204030204" pitchFamily="34" charset="0"/>
            <a:cs typeface="Times New Roman" panose="02020603050405020304" pitchFamily="18" charset="0"/>
          </a:endParaRPr>
        </a:p>
        <a:p>
          <a:pPr algn="ctr">
            <a:lnSpc>
              <a:spcPts val="1100"/>
            </a:lnSpc>
            <a:spcAft>
              <a:spcPts val="0"/>
            </a:spcAft>
          </a:pPr>
          <a:r>
            <a:rPr lang="en-US" sz="1050" i="0">
              <a:solidFill>
                <a:srgbClr val="808080"/>
              </a:solidFill>
              <a:effectLst/>
              <a:latin typeface="Arial" panose="020B0604020202020204" pitchFamily="34" charset="0"/>
              <a:ea typeface="Times New Roman" panose="02020603050405020304" pitchFamily="18" charset="0"/>
              <a:cs typeface="Times New Roman" panose="02020603050405020304" pitchFamily="18" charset="0"/>
            </a:rPr>
            <a:t>Siege : 93</a:t>
          </a:r>
          <a:r>
            <a:rPr lang="en-US" sz="1050" i="0" baseline="0">
              <a:solidFill>
                <a:srgbClr val="808080"/>
              </a:solidFill>
              <a:effectLst/>
              <a:latin typeface="Arial" panose="020B0604020202020204" pitchFamily="34" charset="0"/>
              <a:ea typeface="Times New Roman" panose="02020603050405020304" pitchFamily="18" charset="0"/>
              <a:cs typeface="Times New Roman" panose="02020603050405020304" pitchFamily="18" charset="0"/>
            </a:rPr>
            <a:t> rue du Lac</a:t>
          </a:r>
        </a:p>
        <a:p>
          <a:pPr algn="ctr">
            <a:lnSpc>
              <a:spcPts val="1200"/>
            </a:lnSpc>
            <a:spcAft>
              <a:spcPts val="0"/>
            </a:spcAft>
          </a:pPr>
          <a:r>
            <a:rPr lang="fr-FR" sz="1050" i="0">
              <a:solidFill>
                <a:srgbClr val="808080"/>
              </a:solidFill>
              <a:effectLst/>
              <a:latin typeface="Arial" panose="020B0604020202020204" pitchFamily="34" charset="0"/>
              <a:ea typeface="Times New Roman" panose="02020603050405020304" pitchFamily="18" charset="0"/>
              <a:cs typeface="Times New Roman" panose="02020603050405020304" pitchFamily="18" charset="0"/>
            </a:rPr>
            <a:t>31670 LABEGE</a:t>
          </a:r>
          <a:endParaRPr lang="fr-FR" sz="1600" i="0">
            <a:effectLst/>
            <a:latin typeface="Calibri" panose="020F0502020204030204" pitchFamily="34" charset="0"/>
            <a:ea typeface="Calibri" panose="020F0502020204030204" pitchFamily="34" charset="0"/>
            <a:cs typeface="Times New Roman" panose="02020603050405020304" pitchFamily="18" charset="0"/>
          </a:endParaRPr>
        </a:p>
        <a:p>
          <a:pPr algn="ctr">
            <a:lnSpc>
              <a:spcPts val="1100"/>
            </a:lnSpc>
            <a:spcAft>
              <a:spcPts val="0"/>
            </a:spcAft>
          </a:pPr>
          <a:r>
            <a:rPr lang="en-US" sz="1050" i="0">
              <a:solidFill>
                <a:srgbClr val="808080"/>
              </a:solidFill>
              <a:effectLst/>
              <a:latin typeface="Arial" panose="020B0604020202020204" pitchFamily="34" charset="0"/>
              <a:ea typeface="Times New Roman" panose="02020603050405020304" pitchFamily="18" charset="0"/>
              <a:cs typeface="Times New Roman" panose="02020603050405020304" pitchFamily="18" charset="0"/>
            </a:rPr>
            <a:t>Tel : 0</a:t>
          </a:r>
          <a:r>
            <a:rPr lang="en-US" sz="1050" i="0" baseline="0">
              <a:solidFill>
                <a:srgbClr val="808080"/>
              </a:solidFill>
              <a:effectLst/>
              <a:latin typeface="Arial" panose="020B0604020202020204" pitchFamily="34" charset="0"/>
              <a:ea typeface="Times New Roman" panose="02020603050405020304" pitchFamily="18" charset="0"/>
              <a:cs typeface="Times New Roman" panose="02020603050405020304" pitchFamily="18" charset="0"/>
            </a:rPr>
            <a:t> 800 000 620</a:t>
          </a:r>
          <a:endParaRPr lang="fr-FR" sz="1600" i="0">
            <a:effectLst/>
            <a:latin typeface="Calibri" panose="020F0502020204030204" pitchFamily="34" charset="0"/>
            <a:ea typeface="Calibri" panose="020F0502020204030204" pitchFamily="34" charset="0"/>
            <a:cs typeface="Times New Roman" panose="02020603050405020304" pitchFamily="18" charset="0"/>
          </a:endParaRPr>
        </a:p>
        <a:p>
          <a:pPr algn="ctr">
            <a:lnSpc>
              <a:spcPts val="1400"/>
            </a:lnSpc>
            <a:spcAft>
              <a:spcPts val="0"/>
            </a:spcAft>
          </a:pPr>
          <a:r>
            <a:rPr lang="en-US" sz="1100" i="0">
              <a:solidFill>
                <a:srgbClr val="0000FF"/>
              </a:solidFill>
              <a:effectLst/>
              <a:latin typeface="Century Gothic" panose="020B0502020202020204" pitchFamily="34" charset="0"/>
              <a:ea typeface="Times New Roman" panose="02020603050405020304" pitchFamily="18" charset="0"/>
              <a:cs typeface="Times New Roman" panose="02020603050405020304" pitchFamily="18" charset="0"/>
              <a:hlinkClick xmlns:r="http://schemas.openxmlformats.org/officeDocument/2006/relationships" r:id=""/>
            </a:rPr>
            <a:t>www.valdelia.org</a:t>
          </a:r>
          <a:endParaRPr lang="fr-FR" sz="1600" i="0">
            <a:effectLst/>
            <a:latin typeface="Calibri" panose="020F0502020204030204" pitchFamily="34" charset="0"/>
            <a:ea typeface="Calibri" panose="020F0502020204030204" pitchFamily="34" charset="0"/>
            <a:cs typeface="Times New Roman" panose="02020603050405020304" pitchFamily="18" charset="0"/>
          </a:endParaRPr>
        </a:p>
        <a:p>
          <a:pPr marL="0" indent="0">
            <a:lnSpc>
              <a:spcPts val="1000"/>
            </a:lnSpc>
            <a:buFont typeface="Wingdings" panose="05000000000000000000" pitchFamily="2" charset="2"/>
            <a:buNone/>
          </a:pPr>
          <a:endParaRPr lang="fr-FR" sz="1100" b="0" i="0" u="none" strike="noStrike" baseline="0">
            <a:solidFill>
              <a:schemeClr val="dk1"/>
            </a:solidFill>
            <a:effectLst/>
            <a:latin typeface="+mn-lt"/>
            <a:ea typeface="+mn-ea"/>
            <a:cs typeface="+mn-cs"/>
          </a:endParaRPr>
        </a:p>
        <a:p>
          <a:pPr marL="0" indent="0">
            <a:buFont typeface="Wingdings" panose="05000000000000000000" pitchFamily="2" charset="2"/>
            <a:buNone/>
          </a:pPr>
          <a:endParaRPr lang="fr-FR" sz="1100" b="0" i="0" u="none" strike="noStrike" baseline="0">
            <a:solidFill>
              <a:schemeClr val="dk1"/>
            </a:solidFill>
            <a:effectLst/>
            <a:latin typeface="+mn-lt"/>
            <a:ea typeface="+mn-ea"/>
            <a:cs typeface="+mn-cs"/>
          </a:endParaRPr>
        </a:p>
        <a:p>
          <a:pPr marL="0" indent="0">
            <a:lnSpc>
              <a:spcPts val="900"/>
            </a:lnSpc>
            <a:buFont typeface="Wingdings" panose="05000000000000000000" pitchFamily="2" charset="2"/>
            <a:buNone/>
          </a:pPr>
          <a:endParaRPr lang="fr-FR" sz="1100" b="0" i="0" u="none" strike="noStrike" baseline="0">
            <a:solidFill>
              <a:schemeClr val="dk1"/>
            </a:solidFill>
            <a:effectLst/>
            <a:latin typeface="+mn-lt"/>
            <a:ea typeface="+mn-ea"/>
            <a:cs typeface="+mn-cs"/>
          </a:endParaRPr>
        </a:p>
        <a:p>
          <a:pPr marL="0" indent="0">
            <a:lnSpc>
              <a:spcPts val="900"/>
            </a:lnSpc>
            <a:buFont typeface="Wingdings" panose="05000000000000000000" pitchFamily="2" charset="2"/>
            <a:buNone/>
          </a:pPr>
          <a:endParaRPr lang="fr-FR" sz="1100" b="0" i="0" u="none" strike="noStrike" baseline="0">
            <a:solidFill>
              <a:schemeClr val="dk1"/>
            </a:solidFill>
            <a:effectLst/>
            <a:latin typeface="+mn-lt"/>
            <a:ea typeface="+mn-ea"/>
            <a:cs typeface="+mn-cs"/>
          </a:endParaRPr>
        </a:p>
        <a:p>
          <a:pPr marL="0" indent="0">
            <a:buFont typeface="Wingdings" panose="05000000000000000000" pitchFamily="2" charset="2"/>
            <a:buNone/>
          </a:pPr>
          <a:endParaRPr lang="fr-FR" sz="1100" b="0" i="0" u="none" strike="noStrike" baseline="0">
            <a:solidFill>
              <a:schemeClr val="dk1"/>
            </a:solidFill>
            <a:effectLst/>
            <a:latin typeface="+mn-lt"/>
            <a:ea typeface="+mn-ea"/>
            <a:cs typeface="+mn-cs"/>
          </a:endParaRPr>
        </a:p>
        <a:p>
          <a:pPr marL="0" indent="0">
            <a:lnSpc>
              <a:spcPts val="900"/>
            </a:lnSpc>
            <a:buFont typeface="Wingdings" panose="05000000000000000000" pitchFamily="2" charset="2"/>
            <a:buNone/>
          </a:pPr>
          <a:endParaRPr lang="fr-FR" sz="1100" b="0" i="0" u="none" strike="noStrike" baseline="0">
            <a:solidFill>
              <a:schemeClr val="dk1"/>
            </a:solidFill>
            <a:effectLst/>
            <a:latin typeface="+mn-lt"/>
            <a:ea typeface="+mn-ea"/>
            <a:cs typeface="+mn-cs"/>
          </a:endParaRPr>
        </a:p>
        <a:p>
          <a:pPr marL="0" indent="0">
            <a:lnSpc>
              <a:spcPts val="900"/>
            </a:lnSpc>
            <a:buFont typeface="Wingdings" panose="05000000000000000000" pitchFamily="2" charset="2"/>
            <a:buNone/>
          </a:pPr>
          <a:endParaRPr lang="fr-FR" sz="1100" b="1" i="0" u="none" strike="noStrike" baseline="0">
            <a:solidFill>
              <a:schemeClr val="dk1"/>
            </a:solidFill>
            <a:effectLst/>
            <a:latin typeface="+mn-lt"/>
            <a:ea typeface="+mn-ea"/>
            <a:cs typeface="+mn-cs"/>
          </a:endParaRPr>
        </a:p>
        <a:p>
          <a:pPr>
            <a:lnSpc>
              <a:spcPts val="1000"/>
            </a:lnSpc>
          </a:pPr>
          <a:endParaRPr lang="fr-FR" sz="1100" b="0" i="0" u="none" strike="noStrike" baseline="0">
            <a:solidFill>
              <a:schemeClr val="dk1"/>
            </a:solidFill>
            <a:effectLst/>
            <a:latin typeface="+mn-lt"/>
            <a:ea typeface="+mn-ea"/>
            <a:cs typeface="+mn-cs"/>
          </a:endParaRPr>
        </a:p>
        <a:p>
          <a:pPr>
            <a:lnSpc>
              <a:spcPts val="800"/>
            </a:lnSpc>
          </a:pPr>
          <a:endParaRPr lang="fr-FR" sz="1100"/>
        </a:p>
      </xdr:txBody>
    </xdr:sp>
    <xdr:clientData/>
  </xdr:twoCellAnchor>
  <xdr:twoCellAnchor>
    <xdr:from>
      <xdr:col>0</xdr:col>
      <xdr:colOff>260350</xdr:colOff>
      <xdr:row>7</xdr:row>
      <xdr:rowOff>165100</xdr:rowOff>
    </xdr:from>
    <xdr:to>
      <xdr:col>14</xdr:col>
      <xdr:colOff>247650</xdr:colOff>
      <xdr:row>14</xdr:row>
      <xdr:rowOff>44450</xdr:rowOff>
    </xdr:to>
    <xdr:sp macro="" textlink="">
      <xdr:nvSpPr>
        <xdr:cNvPr id="3" name="Rectangle 2">
          <a:extLst>
            <a:ext uri="{FF2B5EF4-FFF2-40B4-BE49-F238E27FC236}">
              <a16:creationId xmlns:a16="http://schemas.microsoft.com/office/drawing/2014/main" id="{68BAAE40-C6A7-476E-8E7F-D0AE180AEB28}"/>
            </a:ext>
          </a:extLst>
        </xdr:cNvPr>
        <xdr:cNvSpPr/>
      </xdr:nvSpPr>
      <xdr:spPr>
        <a:xfrm>
          <a:off x="260350" y="1454150"/>
          <a:ext cx="12503150" cy="1168400"/>
        </a:xfrm>
        <a:prstGeom prst="rect">
          <a:avLst/>
        </a:prstGeom>
        <a:solidFill>
          <a:schemeClr val="bg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b="0">
              <a:solidFill>
                <a:srgbClr val="FF0000"/>
              </a:solidFill>
              <a:latin typeface="Century Gothic" panose="020B0502020202020204" pitchFamily="34" charset="0"/>
            </a:rPr>
            <a:t>Afin d’éviter toute double déclaration, les ventes ou dons entre partenaires ESS Valdelia conventionnés ne seront pas éligibles aux soutiens dans le cadre de ce partenariat. </a:t>
          </a:r>
        </a:p>
        <a:p>
          <a:pPr algn="ctr"/>
          <a:r>
            <a:rPr lang="fr-FR" sz="1100" b="0">
              <a:solidFill>
                <a:sysClr val="windowText" lastClr="000000"/>
              </a:solidFill>
              <a:latin typeface="Century Gothic" panose="020B0502020202020204" pitchFamily="34" charset="0"/>
            </a:rPr>
            <a:t>C’est à la structure partenaire Valdelia qui bénéficie de ce don ou qui achète ce mobilier de déclarer à Valdelia les tonnages une fois les mêmes mobiliers redonnés, revendus ou utilisés en interne. </a:t>
          </a:r>
        </a:p>
        <a:p>
          <a:pPr algn="ctr"/>
          <a:r>
            <a:rPr lang="fr-FR" sz="1100" b="0">
              <a:solidFill>
                <a:srgbClr val="FF0000"/>
              </a:solidFill>
              <a:latin typeface="Century Gothic" panose="020B0502020202020204" pitchFamily="34" charset="0"/>
            </a:rPr>
            <a:t>La cartographie des partenaires Valdelia conventionnés est mise à jour chaque trimestre sur valdelia.org.</a:t>
          </a:r>
        </a:p>
        <a:p>
          <a:pPr algn="ctr"/>
          <a:endParaRPr lang="fr-FR" sz="1100" b="1">
            <a:solidFill>
              <a:srgbClr val="FF0000"/>
            </a:solidFill>
            <a:latin typeface="Century Gothic" panose="020B0502020202020204" pitchFamily="34" charset="0"/>
          </a:endParaRPr>
        </a:p>
        <a:p>
          <a:pPr algn="ctr"/>
          <a:r>
            <a:rPr lang="fr-FR" sz="1100" b="1">
              <a:solidFill>
                <a:srgbClr val="FF0000"/>
              </a:solidFill>
              <a:latin typeface="Century Gothic" panose="020B0502020202020204" pitchFamily="34" charset="0"/>
            </a:rPr>
            <a:t>L'ensemble de vos justificatifs des ENTREES (collectes, prélèvements, apports) doivent être obligatoirement joints à cette présente déclaration pour être validée par Valdelia.</a:t>
          </a:r>
        </a:p>
        <a:p>
          <a:pPr algn="ctr"/>
          <a:endParaRPr lang="fr-FR" sz="1100" b="1">
            <a:solidFill>
              <a:srgbClr val="FF0000"/>
            </a:solidFill>
          </a:endParaRPr>
        </a:p>
      </xdr:txBody>
    </xdr:sp>
    <xdr:clientData/>
  </xdr:twoCellAnchor>
  <xdr:twoCellAnchor editAs="oneCell">
    <xdr:from>
      <xdr:col>0</xdr:col>
      <xdr:colOff>0</xdr:colOff>
      <xdr:row>0</xdr:row>
      <xdr:rowOff>0</xdr:rowOff>
    </xdr:from>
    <xdr:to>
      <xdr:col>2</xdr:col>
      <xdr:colOff>723900</xdr:colOff>
      <xdr:row>3</xdr:row>
      <xdr:rowOff>133350</xdr:rowOff>
    </xdr:to>
    <xdr:pic>
      <xdr:nvPicPr>
        <xdr:cNvPr id="4655" name="Image 5">
          <a:extLst>
            <a:ext uri="{FF2B5EF4-FFF2-40B4-BE49-F238E27FC236}">
              <a16:creationId xmlns:a16="http://schemas.microsoft.com/office/drawing/2014/main" id="{7D5288BB-9859-48FA-83F8-46B323AA05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241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742950</xdr:colOff>
      <xdr:row>139</xdr:row>
      <xdr:rowOff>41275</xdr:rowOff>
    </xdr:from>
    <xdr:to>
      <xdr:col>9</xdr:col>
      <xdr:colOff>247650</xdr:colOff>
      <xdr:row>142</xdr:row>
      <xdr:rowOff>152400</xdr:rowOff>
    </xdr:to>
    <xdr:pic>
      <xdr:nvPicPr>
        <xdr:cNvPr id="4657" name="Image 3">
          <a:extLst>
            <a:ext uri="{FF2B5EF4-FFF2-40B4-BE49-F238E27FC236}">
              <a16:creationId xmlns:a16="http://schemas.microsoft.com/office/drawing/2014/main" id="{6B48483A-5759-48E1-90F1-584F035DD3F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43550" y="31137225"/>
          <a:ext cx="1955800" cy="663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152949</xdr:colOff>
      <xdr:row>4</xdr:row>
      <xdr:rowOff>158750</xdr:rowOff>
    </xdr:to>
    <xdr:pic>
      <xdr:nvPicPr>
        <xdr:cNvPr id="2" name="Image 3">
          <a:extLst>
            <a:ext uri="{FF2B5EF4-FFF2-40B4-BE49-F238E27FC236}">
              <a16:creationId xmlns:a16="http://schemas.microsoft.com/office/drawing/2014/main" id="{B6AD2868-52BB-41DE-A9E5-61408C8919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06700" cy="88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346075</xdr:colOff>
      <xdr:row>4</xdr:row>
      <xdr:rowOff>69849</xdr:rowOff>
    </xdr:from>
    <xdr:to>
      <xdr:col>6</xdr:col>
      <xdr:colOff>746125</xdr:colOff>
      <xdr:row>9</xdr:row>
      <xdr:rowOff>92074</xdr:rowOff>
    </xdr:to>
    <xdr:sp macro="" textlink="">
      <xdr:nvSpPr>
        <xdr:cNvPr id="3" name="Rectangle : avec coin rogné 2">
          <a:extLst>
            <a:ext uri="{FF2B5EF4-FFF2-40B4-BE49-F238E27FC236}">
              <a16:creationId xmlns:a16="http://schemas.microsoft.com/office/drawing/2014/main" id="{9C73F42C-1D46-4545-94DF-A6C14CC77897}"/>
            </a:ext>
          </a:extLst>
        </xdr:cNvPr>
        <xdr:cNvSpPr/>
      </xdr:nvSpPr>
      <xdr:spPr>
        <a:xfrm>
          <a:off x="346075" y="800099"/>
          <a:ext cx="7747000" cy="911225"/>
        </a:xfrm>
        <a:prstGeom prst="snip1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fr-FR" sz="1100" b="1" i="0" baseline="0">
              <a:solidFill>
                <a:schemeClr val="tx1">
                  <a:lumMod val="75000"/>
                  <a:lumOff val="25000"/>
                </a:schemeClr>
              </a:solidFill>
              <a:effectLst/>
              <a:latin typeface="Century Gothic" panose="020B0502020202020204" pitchFamily="34" charset="0"/>
              <a:ea typeface="+mn-ea"/>
              <a:cs typeface="+mn-cs"/>
            </a:rPr>
            <a:t>Nom de l'ESS : </a:t>
          </a:r>
          <a:endParaRPr lang="fr-FR">
            <a:solidFill>
              <a:schemeClr val="tx1">
                <a:lumMod val="75000"/>
                <a:lumOff val="25000"/>
              </a:schemeClr>
            </a:solidFill>
            <a:effectLst/>
            <a:latin typeface="Century Gothic" panose="020B0502020202020204" pitchFamily="34" charset="0"/>
          </a:endParaRPr>
        </a:p>
        <a:p>
          <a:pPr rtl="0"/>
          <a:r>
            <a:rPr lang="fr-FR" sz="1100" b="1" i="0" baseline="0">
              <a:solidFill>
                <a:schemeClr val="tx1">
                  <a:lumMod val="75000"/>
                  <a:lumOff val="25000"/>
                </a:schemeClr>
              </a:solidFill>
              <a:effectLst/>
              <a:latin typeface="Century Gothic" panose="020B0502020202020204" pitchFamily="34" charset="0"/>
              <a:ea typeface="+mn-ea"/>
              <a:cs typeface="+mn-cs"/>
            </a:rPr>
            <a:t>Adresse : </a:t>
          </a:r>
          <a:endParaRPr lang="fr-FR">
            <a:solidFill>
              <a:schemeClr val="tx1">
                <a:lumMod val="75000"/>
                <a:lumOff val="25000"/>
              </a:schemeClr>
            </a:solidFill>
            <a:effectLst/>
            <a:latin typeface="Century Gothic" panose="020B0502020202020204" pitchFamily="34" charset="0"/>
          </a:endParaRPr>
        </a:p>
        <a:p>
          <a:pPr rtl="0">
            <a:lnSpc>
              <a:spcPts val="1200"/>
            </a:lnSpc>
          </a:pPr>
          <a:r>
            <a:rPr lang="fr-FR" sz="1100" b="1" i="0" baseline="0">
              <a:solidFill>
                <a:schemeClr val="tx1">
                  <a:lumMod val="75000"/>
                  <a:lumOff val="25000"/>
                </a:schemeClr>
              </a:solidFill>
              <a:effectLst/>
              <a:latin typeface="Century Gothic" panose="020B0502020202020204" pitchFamily="34" charset="0"/>
              <a:ea typeface="+mn-ea"/>
              <a:cs typeface="+mn-cs"/>
            </a:rPr>
            <a:t>CP : </a:t>
          </a:r>
          <a:endParaRPr lang="fr-FR">
            <a:solidFill>
              <a:schemeClr val="tx1">
                <a:lumMod val="75000"/>
                <a:lumOff val="25000"/>
              </a:schemeClr>
            </a:solidFill>
            <a:effectLst/>
            <a:latin typeface="Century Gothic" panose="020B0502020202020204" pitchFamily="34" charset="0"/>
          </a:endParaRPr>
        </a:p>
        <a:p>
          <a:pPr rtl="0"/>
          <a:r>
            <a:rPr lang="fr-FR" sz="1100" b="1" i="0" baseline="0">
              <a:solidFill>
                <a:schemeClr val="tx1">
                  <a:lumMod val="75000"/>
                  <a:lumOff val="25000"/>
                </a:schemeClr>
              </a:solidFill>
              <a:effectLst/>
              <a:latin typeface="Century Gothic" panose="020B0502020202020204" pitchFamily="34" charset="0"/>
              <a:ea typeface="+mn-ea"/>
              <a:cs typeface="+mn-cs"/>
            </a:rPr>
            <a:t>Contact ESS : </a:t>
          </a:r>
          <a:endParaRPr lang="fr-FR">
            <a:solidFill>
              <a:schemeClr val="tx1">
                <a:lumMod val="75000"/>
                <a:lumOff val="25000"/>
              </a:schemeClr>
            </a:solidFill>
            <a:effectLst/>
            <a:latin typeface="Century Gothic" panose="020B0502020202020204" pitchFamily="34" charset="0"/>
          </a:endParaRPr>
        </a:p>
        <a:p>
          <a:pPr algn="l">
            <a:lnSpc>
              <a:spcPts val="1100"/>
            </a:lnSpc>
          </a:pPr>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450850</xdr:colOff>
      <xdr:row>4</xdr:row>
      <xdr:rowOff>158750</xdr:rowOff>
    </xdr:to>
    <xdr:pic>
      <xdr:nvPicPr>
        <xdr:cNvPr id="1765" name="Image 3">
          <a:extLst>
            <a:ext uri="{FF2B5EF4-FFF2-40B4-BE49-F238E27FC236}">
              <a16:creationId xmlns:a16="http://schemas.microsoft.com/office/drawing/2014/main" id="{CC869570-B0F4-481F-8C33-70773F507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06700" cy="88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346075</xdr:colOff>
      <xdr:row>4</xdr:row>
      <xdr:rowOff>69849</xdr:rowOff>
    </xdr:from>
    <xdr:to>
      <xdr:col>7</xdr:col>
      <xdr:colOff>746125</xdr:colOff>
      <xdr:row>9</xdr:row>
      <xdr:rowOff>92074</xdr:rowOff>
    </xdr:to>
    <xdr:sp macro="" textlink="">
      <xdr:nvSpPr>
        <xdr:cNvPr id="2" name="Rectangle : avec coin rogné 1">
          <a:extLst>
            <a:ext uri="{FF2B5EF4-FFF2-40B4-BE49-F238E27FC236}">
              <a16:creationId xmlns:a16="http://schemas.microsoft.com/office/drawing/2014/main" id="{9F7E00BC-AC41-4674-8A8A-DAFCD4B468F2}"/>
            </a:ext>
          </a:extLst>
        </xdr:cNvPr>
        <xdr:cNvSpPr/>
      </xdr:nvSpPr>
      <xdr:spPr>
        <a:xfrm>
          <a:off x="238125" y="809624"/>
          <a:ext cx="5343525" cy="962025"/>
        </a:xfrm>
        <a:prstGeom prst="snip1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fr-FR" sz="1100" b="1" i="0" baseline="0">
              <a:solidFill>
                <a:schemeClr val="tx1">
                  <a:lumMod val="75000"/>
                  <a:lumOff val="25000"/>
                </a:schemeClr>
              </a:solidFill>
              <a:effectLst/>
              <a:latin typeface="Century Gothic" panose="020B0502020202020204" pitchFamily="34" charset="0"/>
              <a:ea typeface="+mn-ea"/>
              <a:cs typeface="+mn-cs"/>
            </a:rPr>
            <a:t>Nom de l'ESS : </a:t>
          </a:r>
          <a:endParaRPr lang="fr-FR">
            <a:solidFill>
              <a:schemeClr val="tx1">
                <a:lumMod val="75000"/>
                <a:lumOff val="25000"/>
              </a:schemeClr>
            </a:solidFill>
            <a:effectLst/>
            <a:latin typeface="Century Gothic" panose="020B0502020202020204" pitchFamily="34" charset="0"/>
          </a:endParaRPr>
        </a:p>
        <a:p>
          <a:pPr rtl="0"/>
          <a:r>
            <a:rPr lang="fr-FR" sz="1100" b="1" i="0" baseline="0">
              <a:solidFill>
                <a:schemeClr val="tx1">
                  <a:lumMod val="75000"/>
                  <a:lumOff val="25000"/>
                </a:schemeClr>
              </a:solidFill>
              <a:effectLst/>
              <a:latin typeface="Century Gothic" panose="020B0502020202020204" pitchFamily="34" charset="0"/>
              <a:ea typeface="+mn-ea"/>
              <a:cs typeface="+mn-cs"/>
            </a:rPr>
            <a:t>Adresse : </a:t>
          </a:r>
          <a:endParaRPr lang="fr-FR">
            <a:solidFill>
              <a:schemeClr val="tx1">
                <a:lumMod val="75000"/>
                <a:lumOff val="25000"/>
              </a:schemeClr>
            </a:solidFill>
            <a:effectLst/>
            <a:latin typeface="Century Gothic" panose="020B0502020202020204" pitchFamily="34" charset="0"/>
          </a:endParaRPr>
        </a:p>
        <a:p>
          <a:pPr rtl="0">
            <a:lnSpc>
              <a:spcPts val="1200"/>
            </a:lnSpc>
          </a:pPr>
          <a:r>
            <a:rPr lang="fr-FR" sz="1100" b="1" i="0" baseline="0">
              <a:solidFill>
                <a:schemeClr val="tx1">
                  <a:lumMod val="75000"/>
                  <a:lumOff val="25000"/>
                </a:schemeClr>
              </a:solidFill>
              <a:effectLst/>
              <a:latin typeface="Century Gothic" panose="020B0502020202020204" pitchFamily="34" charset="0"/>
              <a:ea typeface="+mn-ea"/>
              <a:cs typeface="+mn-cs"/>
            </a:rPr>
            <a:t>CP : </a:t>
          </a:r>
          <a:endParaRPr lang="fr-FR">
            <a:solidFill>
              <a:schemeClr val="tx1">
                <a:lumMod val="75000"/>
                <a:lumOff val="25000"/>
              </a:schemeClr>
            </a:solidFill>
            <a:effectLst/>
            <a:latin typeface="Century Gothic" panose="020B0502020202020204" pitchFamily="34" charset="0"/>
          </a:endParaRPr>
        </a:p>
        <a:p>
          <a:pPr rtl="0"/>
          <a:r>
            <a:rPr lang="fr-FR" sz="1100" b="1" i="0" baseline="0">
              <a:solidFill>
                <a:schemeClr val="tx1">
                  <a:lumMod val="75000"/>
                  <a:lumOff val="25000"/>
                </a:schemeClr>
              </a:solidFill>
              <a:effectLst/>
              <a:latin typeface="Century Gothic" panose="020B0502020202020204" pitchFamily="34" charset="0"/>
              <a:ea typeface="+mn-ea"/>
              <a:cs typeface="+mn-cs"/>
            </a:rPr>
            <a:t>Contact ESS : </a:t>
          </a:r>
          <a:endParaRPr lang="fr-FR">
            <a:solidFill>
              <a:schemeClr val="tx1">
                <a:lumMod val="75000"/>
                <a:lumOff val="25000"/>
              </a:schemeClr>
            </a:solidFill>
            <a:effectLst/>
            <a:latin typeface="Century Gothic" panose="020B0502020202020204" pitchFamily="34" charset="0"/>
          </a:endParaRPr>
        </a:p>
        <a:p>
          <a:pPr algn="l">
            <a:lnSpc>
              <a:spcPts val="1100"/>
            </a:lnSpc>
          </a:pPr>
          <a:endParaRPr lang="fr-FR"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400050</xdr:colOff>
      <xdr:row>4</xdr:row>
      <xdr:rowOff>165100</xdr:rowOff>
    </xdr:to>
    <xdr:pic>
      <xdr:nvPicPr>
        <xdr:cNvPr id="2" name="Image 4">
          <a:extLst>
            <a:ext uri="{FF2B5EF4-FFF2-40B4-BE49-F238E27FC236}">
              <a16:creationId xmlns:a16="http://schemas.microsoft.com/office/drawing/2014/main" id="{418FD3E4-6ADD-4D1C-843A-24B1D66D99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914650" cy="901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4</xdr:row>
      <xdr:rowOff>158750</xdr:rowOff>
    </xdr:from>
    <xdr:to>
      <xdr:col>6</xdr:col>
      <xdr:colOff>0</xdr:colOff>
      <xdr:row>9</xdr:row>
      <xdr:rowOff>177800</xdr:rowOff>
    </xdr:to>
    <xdr:sp macro="" textlink="">
      <xdr:nvSpPr>
        <xdr:cNvPr id="3" name="Rectangle : avec coin rogné 2">
          <a:extLst>
            <a:ext uri="{FF2B5EF4-FFF2-40B4-BE49-F238E27FC236}">
              <a16:creationId xmlns:a16="http://schemas.microsoft.com/office/drawing/2014/main" id="{22235EAE-7D4F-4B53-8231-B6B862516B2C}"/>
            </a:ext>
          </a:extLst>
        </xdr:cNvPr>
        <xdr:cNvSpPr/>
      </xdr:nvSpPr>
      <xdr:spPr>
        <a:xfrm>
          <a:off x="352425" y="895350"/>
          <a:ext cx="9756775" cy="908050"/>
        </a:xfrm>
        <a:prstGeom prst="snip1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fr-FR" sz="1100" b="1" i="0" baseline="0">
              <a:solidFill>
                <a:schemeClr val="tx1">
                  <a:lumMod val="75000"/>
                  <a:lumOff val="25000"/>
                </a:schemeClr>
              </a:solidFill>
              <a:effectLst/>
              <a:latin typeface="Century Gothic" panose="020B0502020202020204" pitchFamily="34" charset="0"/>
              <a:ea typeface="+mn-ea"/>
              <a:cs typeface="+mn-cs"/>
            </a:rPr>
            <a:t>Nom de l'ESS : </a:t>
          </a:r>
          <a:endParaRPr lang="fr-FR">
            <a:solidFill>
              <a:schemeClr val="tx1">
                <a:lumMod val="75000"/>
                <a:lumOff val="25000"/>
              </a:schemeClr>
            </a:solidFill>
            <a:effectLst/>
            <a:latin typeface="Century Gothic" panose="020B0502020202020204" pitchFamily="34" charset="0"/>
          </a:endParaRPr>
        </a:p>
        <a:p>
          <a:pPr rtl="0"/>
          <a:r>
            <a:rPr lang="fr-FR" sz="1100" b="1" i="0" baseline="0">
              <a:solidFill>
                <a:schemeClr val="tx1">
                  <a:lumMod val="75000"/>
                  <a:lumOff val="25000"/>
                </a:schemeClr>
              </a:solidFill>
              <a:effectLst/>
              <a:latin typeface="Century Gothic" panose="020B0502020202020204" pitchFamily="34" charset="0"/>
              <a:ea typeface="+mn-ea"/>
              <a:cs typeface="+mn-cs"/>
            </a:rPr>
            <a:t>Adresse : </a:t>
          </a:r>
          <a:endParaRPr lang="fr-FR">
            <a:solidFill>
              <a:schemeClr val="tx1">
                <a:lumMod val="75000"/>
                <a:lumOff val="25000"/>
              </a:schemeClr>
            </a:solidFill>
            <a:effectLst/>
            <a:latin typeface="Century Gothic" panose="020B0502020202020204" pitchFamily="34" charset="0"/>
          </a:endParaRPr>
        </a:p>
        <a:p>
          <a:pPr rtl="0">
            <a:lnSpc>
              <a:spcPts val="1200"/>
            </a:lnSpc>
          </a:pPr>
          <a:r>
            <a:rPr lang="fr-FR" sz="1100" b="1" i="0" baseline="0">
              <a:solidFill>
                <a:schemeClr val="tx1">
                  <a:lumMod val="75000"/>
                  <a:lumOff val="25000"/>
                </a:schemeClr>
              </a:solidFill>
              <a:effectLst/>
              <a:latin typeface="Century Gothic" panose="020B0502020202020204" pitchFamily="34" charset="0"/>
              <a:ea typeface="+mn-ea"/>
              <a:cs typeface="+mn-cs"/>
            </a:rPr>
            <a:t>CP : </a:t>
          </a:r>
          <a:endParaRPr lang="fr-FR">
            <a:solidFill>
              <a:schemeClr val="tx1">
                <a:lumMod val="75000"/>
                <a:lumOff val="25000"/>
              </a:schemeClr>
            </a:solidFill>
            <a:effectLst/>
            <a:latin typeface="Century Gothic" panose="020B0502020202020204" pitchFamily="34" charset="0"/>
          </a:endParaRPr>
        </a:p>
        <a:p>
          <a:pPr rtl="0">
            <a:lnSpc>
              <a:spcPts val="1200"/>
            </a:lnSpc>
          </a:pPr>
          <a:r>
            <a:rPr lang="fr-FR" sz="1100" b="1" i="0" baseline="0">
              <a:solidFill>
                <a:schemeClr val="tx1">
                  <a:lumMod val="75000"/>
                  <a:lumOff val="25000"/>
                </a:schemeClr>
              </a:solidFill>
              <a:effectLst/>
              <a:latin typeface="Century Gothic" panose="020B0502020202020204" pitchFamily="34" charset="0"/>
              <a:ea typeface="+mn-ea"/>
              <a:cs typeface="+mn-cs"/>
            </a:rPr>
            <a:t>Contact ESS : </a:t>
          </a:r>
          <a:endParaRPr lang="fr-FR">
            <a:solidFill>
              <a:schemeClr val="tx1">
                <a:lumMod val="75000"/>
                <a:lumOff val="25000"/>
              </a:schemeClr>
            </a:solidFill>
            <a:effectLst/>
            <a:latin typeface="Century Gothic" panose="020B0502020202020204" pitchFamily="34" charset="0"/>
          </a:endParaRPr>
        </a:p>
        <a:p>
          <a:pPr algn="l">
            <a:lnSpc>
              <a:spcPts val="1200"/>
            </a:lnSpc>
          </a:pPr>
          <a:endParaRPr lang="fr-FR"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400050</xdr:colOff>
      <xdr:row>4</xdr:row>
      <xdr:rowOff>165100</xdr:rowOff>
    </xdr:to>
    <xdr:pic>
      <xdr:nvPicPr>
        <xdr:cNvPr id="3002" name="Image 4">
          <a:extLst>
            <a:ext uri="{FF2B5EF4-FFF2-40B4-BE49-F238E27FC236}">
              <a16:creationId xmlns:a16="http://schemas.microsoft.com/office/drawing/2014/main" id="{58DBE6FA-B6E0-418C-9572-B1DA9B5B14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813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4</xdr:row>
      <xdr:rowOff>158750</xdr:rowOff>
    </xdr:from>
    <xdr:to>
      <xdr:col>7</xdr:col>
      <xdr:colOff>142833</xdr:colOff>
      <xdr:row>9</xdr:row>
      <xdr:rowOff>177800</xdr:rowOff>
    </xdr:to>
    <xdr:sp macro="" textlink="">
      <xdr:nvSpPr>
        <xdr:cNvPr id="4" name="Rectangle : avec coin rogné 3">
          <a:extLst>
            <a:ext uri="{FF2B5EF4-FFF2-40B4-BE49-F238E27FC236}">
              <a16:creationId xmlns:a16="http://schemas.microsoft.com/office/drawing/2014/main" id="{B11CFF84-75DC-4FA7-B02E-9CD563C473BC}"/>
            </a:ext>
          </a:extLst>
        </xdr:cNvPr>
        <xdr:cNvSpPr/>
      </xdr:nvSpPr>
      <xdr:spPr>
        <a:xfrm>
          <a:off x="238125" y="857250"/>
          <a:ext cx="5343525" cy="962025"/>
        </a:xfrm>
        <a:prstGeom prst="snip1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fr-FR" sz="1100" b="1" i="0" baseline="0">
              <a:solidFill>
                <a:schemeClr val="tx1">
                  <a:lumMod val="75000"/>
                  <a:lumOff val="25000"/>
                </a:schemeClr>
              </a:solidFill>
              <a:effectLst/>
              <a:latin typeface="Century Gothic" panose="020B0502020202020204" pitchFamily="34" charset="0"/>
              <a:ea typeface="+mn-ea"/>
              <a:cs typeface="+mn-cs"/>
            </a:rPr>
            <a:t>Nom de l'ESS : </a:t>
          </a:r>
          <a:endParaRPr lang="fr-FR">
            <a:solidFill>
              <a:schemeClr val="tx1">
                <a:lumMod val="75000"/>
                <a:lumOff val="25000"/>
              </a:schemeClr>
            </a:solidFill>
            <a:effectLst/>
            <a:latin typeface="Century Gothic" panose="020B0502020202020204" pitchFamily="34" charset="0"/>
          </a:endParaRPr>
        </a:p>
        <a:p>
          <a:pPr rtl="0"/>
          <a:r>
            <a:rPr lang="fr-FR" sz="1100" b="1" i="0" baseline="0">
              <a:solidFill>
                <a:schemeClr val="tx1">
                  <a:lumMod val="75000"/>
                  <a:lumOff val="25000"/>
                </a:schemeClr>
              </a:solidFill>
              <a:effectLst/>
              <a:latin typeface="Century Gothic" panose="020B0502020202020204" pitchFamily="34" charset="0"/>
              <a:ea typeface="+mn-ea"/>
              <a:cs typeface="+mn-cs"/>
            </a:rPr>
            <a:t>Adresse : </a:t>
          </a:r>
          <a:endParaRPr lang="fr-FR">
            <a:solidFill>
              <a:schemeClr val="tx1">
                <a:lumMod val="75000"/>
                <a:lumOff val="25000"/>
              </a:schemeClr>
            </a:solidFill>
            <a:effectLst/>
            <a:latin typeface="Century Gothic" panose="020B0502020202020204" pitchFamily="34" charset="0"/>
          </a:endParaRPr>
        </a:p>
        <a:p>
          <a:pPr rtl="0">
            <a:lnSpc>
              <a:spcPts val="1200"/>
            </a:lnSpc>
          </a:pPr>
          <a:r>
            <a:rPr lang="fr-FR" sz="1100" b="1" i="0" baseline="0">
              <a:solidFill>
                <a:schemeClr val="tx1">
                  <a:lumMod val="75000"/>
                  <a:lumOff val="25000"/>
                </a:schemeClr>
              </a:solidFill>
              <a:effectLst/>
              <a:latin typeface="Century Gothic" panose="020B0502020202020204" pitchFamily="34" charset="0"/>
              <a:ea typeface="+mn-ea"/>
              <a:cs typeface="+mn-cs"/>
            </a:rPr>
            <a:t>CP : </a:t>
          </a:r>
          <a:endParaRPr lang="fr-FR">
            <a:solidFill>
              <a:schemeClr val="tx1">
                <a:lumMod val="75000"/>
                <a:lumOff val="25000"/>
              </a:schemeClr>
            </a:solidFill>
            <a:effectLst/>
            <a:latin typeface="Century Gothic" panose="020B0502020202020204" pitchFamily="34" charset="0"/>
          </a:endParaRPr>
        </a:p>
        <a:p>
          <a:pPr rtl="0">
            <a:lnSpc>
              <a:spcPts val="1200"/>
            </a:lnSpc>
          </a:pPr>
          <a:r>
            <a:rPr lang="fr-FR" sz="1100" b="1" i="0" baseline="0">
              <a:solidFill>
                <a:schemeClr val="tx1">
                  <a:lumMod val="75000"/>
                  <a:lumOff val="25000"/>
                </a:schemeClr>
              </a:solidFill>
              <a:effectLst/>
              <a:latin typeface="Century Gothic" panose="020B0502020202020204" pitchFamily="34" charset="0"/>
              <a:ea typeface="+mn-ea"/>
              <a:cs typeface="+mn-cs"/>
            </a:rPr>
            <a:t>Contact ESS : </a:t>
          </a:r>
          <a:endParaRPr lang="fr-FR">
            <a:solidFill>
              <a:schemeClr val="tx1">
                <a:lumMod val="75000"/>
                <a:lumOff val="25000"/>
              </a:schemeClr>
            </a:solidFill>
            <a:effectLst/>
            <a:latin typeface="Century Gothic" panose="020B0502020202020204" pitchFamily="34" charset="0"/>
          </a:endParaRPr>
        </a:p>
        <a:p>
          <a:pPr algn="l">
            <a:lnSpc>
              <a:spcPts val="1200"/>
            </a:lnSpc>
          </a:pPr>
          <a:endParaRPr lang="fr-FR"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133350</xdr:colOff>
      <xdr:row>4</xdr:row>
      <xdr:rowOff>107950</xdr:rowOff>
    </xdr:to>
    <xdr:pic>
      <xdr:nvPicPr>
        <xdr:cNvPr id="2" name="Image 3">
          <a:extLst>
            <a:ext uri="{FF2B5EF4-FFF2-40B4-BE49-F238E27FC236}">
              <a16:creationId xmlns:a16="http://schemas.microsoft.com/office/drawing/2014/main" id="{CFCFED55-3E61-4BC4-9BA8-9BA739C7EF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06700" cy="88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346075</xdr:colOff>
      <xdr:row>4</xdr:row>
      <xdr:rowOff>69849</xdr:rowOff>
    </xdr:from>
    <xdr:to>
      <xdr:col>4</xdr:col>
      <xdr:colOff>0</xdr:colOff>
      <xdr:row>9</xdr:row>
      <xdr:rowOff>92074</xdr:rowOff>
    </xdr:to>
    <xdr:sp macro="" textlink="">
      <xdr:nvSpPr>
        <xdr:cNvPr id="3" name="Rectangle : avec coin rogné 2">
          <a:extLst>
            <a:ext uri="{FF2B5EF4-FFF2-40B4-BE49-F238E27FC236}">
              <a16:creationId xmlns:a16="http://schemas.microsoft.com/office/drawing/2014/main" id="{FA9EDBEB-CEFF-46B7-8525-04FF31ADBB80}"/>
            </a:ext>
          </a:extLst>
        </xdr:cNvPr>
        <xdr:cNvSpPr/>
      </xdr:nvSpPr>
      <xdr:spPr>
        <a:xfrm>
          <a:off x="346075" y="800099"/>
          <a:ext cx="7747000" cy="911225"/>
        </a:xfrm>
        <a:prstGeom prst="snip1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fr-FR" sz="1100" b="1" i="0" baseline="0">
              <a:solidFill>
                <a:schemeClr val="tx1">
                  <a:lumMod val="75000"/>
                  <a:lumOff val="25000"/>
                </a:schemeClr>
              </a:solidFill>
              <a:effectLst/>
              <a:latin typeface="Century Gothic" panose="020B0502020202020204" pitchFamily="34" charset="0"/>
              <a:ea typeface="+mn-ea"/>
              <a:cs typeface="+mn-cs"/>
            </a:rPr>
            <a:t>Nom de l'ESS : </a:t>
          </a:r>
          <a:endParaRPr lang="fr-FR">
            <a:solidFill>
              <a:schemeClr val="tx1">
                <a:lumMod val="75000"/>
                <a:lumOff val="25000"/>
              </a:schemeClr>
            </a:solidFill>
            <a:effectLst/>
            <a:latin typeface="Century Gothic" panose="020B0502020202020204" pitchFamily="34" charset="0"/>
          </a:endParaRPr>
        </a:p>
        <a:p>
          <a:pPr rtl="0"/>
          <a:r>
            <a:rPr lang="fr-FR" sz="1100" b="1" i="0" baseline="0">
              <a:solidFill>
                <a:schemeClr val="tx1">
                  <a:lumMod val="75000"/>
                  <a:lumOff val="25000"/>
                </a:schemeClr>
              </a:solidFill>
              <a:effectLst/>
              <a:latin typeface="Century Gothic" panose="020B0502020202020204" pitchFamily="34" charset="0"/>
              <a:ea typeface="+mn-ea"/>
              <a:cs typeface="+mn-cs"/>
            </a:rPr>
            <a:t>Adresse : </a:t>
          </a:r>
          <a:endParaRPr lang="fr-FR">
            <a:solidFill>
              <a:schemeClr val="tx1">
                <a:lumMod val="75000"/>
                <a:lumOff val="25000"/>
              </a:schemeClr>
            </a:solidFill>
            <a:effectLst/>
            <a:latin typeface="Century Gothic" panose="020B0502020202020204" pitchFamily="34" charset="0"/>
          </a:endParaRPr>
        </a:p>
        <a:p>
          <a:pPr rtl="0">
            <a:lnSpc>
              <a:spcPts val="1200"/>
            </a:lnSpc>
          </a:pPr>
          <a:r>
            <a:rPr lang="fr-FR" sz="1100" b="1" i="0" baseline="0">
              <a:solidFill>
                <a:schemeClr val="tx1">
                  <a:lumMod val="75000"/>
                  <a:lumOff val="25000"/>
                </a:schemeClr>
              </a:solidFill>
              <a:effectLst/>
              <a:latin typeface="Century Gothic" panose="020B0502020202020204" pitchFamily="34" charset="0"/>
              <a:ea typeface="+mn-ea"/>
              <a:cs typeface="+mn-cs"/>
            </a:rPr>
            <a:t>CP : </a:t>
          </a:r>
          <a:endParaRPr lang="fr-FR">
            <a:solidFill>
              <a:schemeClr val="tx1">
                <a:lumMod val="75000"/>
                <a:lumOff val="25000"/>
              </a:schemeClr>
            </a:solidFill>
            <a:effectLst/>
            <a:latin typeface="Century Gothic" panose="020B0502020202020204" pitchFamily="34" charset="0"/>
          </a:endParaRPr>
        </a:p>
        <a:p>
          <a:pPr rtl="0"/>
          <a:r>
            <a:rPr lang="fr-FR" sz="1100" b="1" i="0" baseline="0">
              <a:solidFill>
                <a:schemeClr val="tx1">
                  <a:lumMod val="75000"/>
                  <a:lumOff val="25000"/>
                </a:schemeClr>
              </a:solidFill>
              <a:effectLst/>
              <a:latin typeface="Century Gothic" panose="020B0502020202020204" pitchFamily="34" charset="0"/>
              <a:ea typeface="+mn-ea"/>
              <a:cs typeface="+mn-cs"/>
            </a:rPr>
            <a:t>Contact ESS : </a:t>
          </a:r>
          <a:endParaRPr lang="fr-FR">
            <a:solidFill>
              <a:schemeClr val="tx1">
                <a:lumMod val="75000"/>
                <a:lumOff val="25000"/>
              </a:schemeClr>
            </a:solidFill>
            <a:effectLst/>
            <a:latin typeface="Century Gothic" panose="020B0502020202020204" pitchFamily="34" charset="0"/>
          </a:endParaRPr>
        </a:p>
        <a:p>
          <a:pPr algn="l">
            <a:lnSpc>
              <a:spcPts val="1100"/>
            </a:lnSpc>
          </a:pPr>
          <a:endParaRPr lang="fr-FR"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133350</xdr:colOff>
      <xdr:row>4</xdr:row>
      <xdr:rowOff>107950</xdr:rowOff>
    </xdr:to>
    <xdr:pic>
      <xdr:nvPicPr>
        <xdr:cNvPr id="2" name="Image 3">
          <a:extLst>
            <a:ext uri="{FF2B5EF4-FFF2-40B4-BE49-F238E27FC236}">
              <a16:creationId xmlns:a16="http://schemas.microsoft.com/office/drawing/2014/main" id="{9014ACEE-ED3C-4064-88F9-2AD74DF99C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06700" cy="88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346075</xdr:colOff>
      <xdr:row>4</xdr:row>
      <xdr:rowOff>69849</xdr:rowOff>
    </xdr:from>
    <xdr:to>
      <xdr:col>4</xdr:col>
      <xdr:colOff>0</xdr:colOff>
      <xdr:row>9</xdr:row>
      <xdr:rowOff>92074</xdr:rowOff>
    </xdr:to>
    <xdr:sp macro="" textlink="">
      <xdr:nvSpPr>
        <xdr:cNvPr id="3" name="Rectangle : avec coin rogné 2">
          <a:extLst>
            <a:ext uri="{FF2B5EF4-FFF2-40B4-BE49-F238E27FC236}">
              <a16:creationId xmlns:a16="http://schemas.microsoft.com/office/drawing/2014/main" id="{E637D5C4-3B6A-4149-845E-269A9E57D6CD}"/>
            </a:ext>
          </a:extLst>
        </xdr:cNvPr>
        <xdr:cNvSpPr/>
      </xdr:nvSpPr>
      <xdr:spPr>
        <a:xfrm>
          <a:off x="346075" y="850899"/>
          <a:ext cx="7832725" cy="911225"/>
        </a:xfrm>
        <a:prstGeom prst="snip1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fr-FR" sz="1100" b="1" i="0" baseline="0">
              <a:solidFill>
                <a:schemeClr val="tx1">
                  <a:lumMod val="75000"/>
                  <a:lumOff val="25000"/>
                </a:schemeClr>
              </a:solidFill>
              <a:effectLst/>
              <a:latin typeface="Century Gothic" panose="020B0502020202020204" pitchFamily="34" charset="0"/>
              <a:ea typeface="+mn-ea"/>
              <a:cs typeface="+mn-cs"/>
            </a:rPr>
            <a:t>Nom de l'ESS : </a:t>
          </a:r>
          <a:endParaRPr lang="fr-FR">
            <a:solidFill>
              <a:schemeClr val="tx1">
                <a:lumMod val="75000"/>
                <a:lumOff val="25000"/>
              </a:schemeClr>
            </a:solidFill>
            <a:effectLst/>
            <a:latin typeface="Century Gothic" panose="020B0502020202020204" pitchFamily="34" charset="0"/>
          </a:endParaRPr>
        </a:p>
        <a:p>
          <a:pPr rtl="0"/>
          <a:r>
            <a:rPr lang="fr-FR" sz="1100" b="1" i="0" baseline="0">
              <a:solidFill>
                <a:schemeClr val="tx1">
                  <a:lumMod val="75000"/>
                  <a:lumOff val="25000"/>
                </a:schemeClr>
              </a:solidFill>
              <a:effectLst/>
              <a:latin typeface="Century Gothic" panose="020B0502020202020204" pitchFamily="34" charset="0"/>
              <a:ea typeface="+mn-ea"/>
              <a:cs typeface="+mn-cs"/>
            </a:rPr>
            <a:t>Adresse : </a:t>
          </a:r>
          <a:endParaRPr lang="fr-FR">
            <a:solidFill>
              <a:schemeClr val="tx1">
                <a:lumMod val="75000"/>
                <a:lumOff val="25000"/>
              </a:schemeClr>
            </a:solidFill>
            <a:effectLst/>
            <a:latin typeface="Century Gothic" panose="020B0502020202020204" pitchFamily="34" charset="0"/>
          </a:endParaRPr>
        </a:p>
        <a:p>
          <a:pPr rtl="0">
            <a:lnSpc>
              <a:spcPts val="1200"/>
            </a:lnSpc>
          </a:pPr>
          <a:r>
            <a:rPr lang="fr-FR" sz="1100" b="1" i="0" baseline="0">
              <a:solidFill>
                <a:schemeClr val="tx1">
                  <a:lumMod val="75000"/>
                  <a:lumOff val="25000"/>
                </a:schemeClr>
              </a:solidFill>
              <a:effectLst/>
              <a:latin typeface="Century Gothic" panose="020B0502020202020204" pitchFamily="34" charset="0"/>
              <a:ea typeface="+mn-ea"/>
              <a:cs typeface="+mn-cs"/>
            </a:rPr>
            <a:t>CP : </a:t>
          </a:r>
          <a:endParaRPr lang="fr-FR">
            <a:solidFill>
              <a:schemeClr val="tx1">
                <a:lumMod val="75000"/>
                <a:lumOff val="25000"/>
              </a:schemeClr>
            </a:solidFill>
            <a:effectLst/>
            <a:latin typeface="Century Gothic" panose="020B0502020202020204" pitchFamily="34" charset="0"/>
          </a:endParaRPr>
        </a:p>
        <a:p>
          <a:pPr rtl="0"/>
          <a:r>
            <a:rPr lang="fr-FR" sz="1100" b="1" i="0" baseline="0">
              <a:solidFill>
                <a:schemeClr val="tx1">
                  <a:lumMod val="75000"/>
                  <a:lumOff val="25000"/>
                </a:schemeClr>
              </a:solidFill>
              <a:effectLst/>
              <a:latin typeface="Century Gothic" panose="020B0502020202020204" pitchFamily="34" charset="0"/>
              <a:ea typeface="+mn-ea"/>
              <a:cs typeface="+mn-cs"/>
            </a:rPr>
            <a:t>Contact ESS : </a:t>
          </a:r>
          <a:endParaRPr lang="fr-FR">
            <a:solidFill>
              <a:schemeClr val="tx1">
                <a:lumMod val="75000"/>
                <a:lumOff val="25000"/>
              </a:schemeClr>
            </a:solidFill>
            <a:effectLst/>
            <a:latin typeface="Century Gothic" panose="020B0502020202020204" pitchFamily="34" charset="0"/>
          </a:endParaRPr>
        </a:p>
        <a:p>
          <a:pPr algn="l">
            <a:lnSpc>
              <a:spcPts val="1100"/>
            </a:lnSpc>
          </a:pPr>
          <a:endParaRPr lang="fr-FR"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3</xdr:col>
      <xdr:colOff>247650</xdr:colOff>
      <xdr:row>4</xdr:row>
      <xdr:rowOff>114300</xdr:rowOff>
    </xdr:to>
    <xdr:pic>
      <xdr:nvPicPr>
        <xdr:cNvPr id="7550" name="Image 3">
          <a:extLst>
            <a:ext uri="{FF2B5EF4-FFF2-40B4-BE49-F238E27FC236}">
              <a16:creationId xmlns:a16="http://schemas.microsoft.com/office/drawing/2014/main" id="{752CE146-A5EE-4E8E-9F33-B5EB775BF5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57150"/>
          <a:ext cx="24860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342900</xdr:colOff>
      <xdr:row>4</xdr:row>
      <xdr:rowOff>0</xdr:rowOff>
    </xdr:from>
    <xdr:to>
      <xdr:col>14</xdr:col>
      <xdr:colOff>571499</xdr:colOff>
      <xdr:row>71</xdr:row>
      <xdr:rowOff>63500</xdr:rowOff>
    </xdr:to>
    <xdr:sp macro="" textlink="">
      <xdr:nvSpPr>
        <xdr:cNvPr id="2" name="ZoneTexte 1">
          <a:extLst>
            <a:ext uri="{FF2B5EF4-FFF2-40B4-BE49-F238E27FC236}">
              <a16:creationId xmlns:a16="http://schemas.microsoft.com/office/drawing/2014/main" id="{949F1B50-B69E-483C-AAFE-75EF21FBDD88}"/>
            </a:ext>
          </a:extLst>
        </xdr:cNvPr>
        <xdr:cNvSpPr txBox="1"/>
      </xdr:nvSpPr>
      <xdr:spPr>
        <a:xfrm>
          <a:off x="342900" y="736600"/>
          <a:ext cx="11429999" cy="1365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600"/>
            </a:lnSpc>
          </a:pPr>
          <a:r>
            <a:rPr lang="fr-FR" sz="1100" b="1" i="0" u="none" strike="noStrike">
              <a:solidFill>
                <a:schemeClr val="dk1"/>
              </a:solidFill>
              <a:effectLst/>
              <a:latin typeface="Century Gothic" panose="020B0502020202020204" pitchFamily="34" charset="0"/>
              <a:ea typeface="+mn-ea"/>
              <a:cs typeface="+mn-cs"/>
            </a:rPr>
            <a:t>FAQ TRAÇABILITÉ</a:t>
          </a:r>
          <a:endParaRPr lang="fr-FR" sz="1100" u="none">
            <a:latin typeface="Century Gothic" panose="020B0502020202020204" pitchFamily="34" charset="0"/>
          </a:endParaRPr>
        </a:p>
        <a:p>
          <a:pPr>
            <a:lnSpc>
              <a:spcPts val="1200"/>
            </a:lnSpc>
          </a:pPr>
          <a:endParaRPr lang="fr-FR" sz="1100">
            <a:latin typeface="Century Gothic" panose="020B0502020202020204" pitchFamily="34" charset="0"/>
          </a:endParaRPr>
        </a:p>
        <a:p>
          <a:pPr marL="228600" indent="-228600">
            <a:lnSpc>
              <a:spcPts val="1200"/>
            </a:lnSpc>
            <a:buFont typeface="+mj-lt"/>
            <a:buAutoNum type="arabicPeriod"/>
          </a:pPr>
          <a:r>
            <a:rPr lang="fr-FR" sz="1100" b="1" i="0" u="none" strike="noStrike">
              <a:solidFill>
                <a:srgbClr val="70AD47"/>
              </a:solidFill>
              <a:effectLst/>
              <a:latin typeface="Century Gothic" panose="020B0502020202020204" pitchFamily="34" charset="0"/>
              <a:ea typeface="+mn-ea"/>
              <a:cs typeface="+mn-cs"/>
            </a:rPr>
            <a:t>Comment facturer les soutiens à Valdelia ?</a:t>
          </a:r>
          <a:endParaRPr lang="fr-FR" sz="1100" b="0" i="0" u="none" strike="noStrike">
            <a:solidFill>
              <a:srgbClr val="70AD47"/>
            </a:solidFill>
            <a:effectLst/>
            <a:latin typeface="Century Gothic" panose="020B0502020202020204" pitchFamily="34" charset="0"/>
            <a:ea typeface="+mn-ea"/>
            <a:cs typeface="+mn-cs"/>
          </a:endParaRPr>
        </a:p>
        <a:p>
          <a:pPr>
            <a:lnSpc>
              <a:spcPts val="1200"/>
            </a:lnSpc>
          </a:pPr>
          <a:endParaRPr lang="fr-FR" sz="1100" b="0" i="0" u="none" strike="noStrike">
            <a:solidFill>
              <a:schemeClr val="dk1"/>
            </a:solidFill>
            <a:effectLst/>
            <a:latin typeface="Century Gothic" panose="020B0502020202020204" pitchFamily="34" charset="0"/>
            <a:ea typeface="+mn-ea"/>
            <a:cs typeface="+mn-cs"/>
          </a:endParaRPr>
        </a:p>
        <a:p>
          <a:pPr>
            <a:lnSpc>
              <a:spcPts val="1200"/>
            </a:lnSpc>
          </a:pPr>
          <a:r>
            <a:rPr lang="fr-FR" sz="1100" b="0" i="0" u="none" strike="noStrike">
              <a:solidFill>
                <a:schemeClr val="dk1"/>
              </a:solidFill>
              <a:effectLst/>
              <a:latin typeface="Century Gothic" panose="020B0502020202020204" pitchFamily="34" charset="0"/>
              <a:ea typeface="+mn-ea"/>
              <a:cs typeface="+mn-cs"/>
            </a:rPr>
            <a:t>Le fichier de reporting trimestriel doit être envoyé tous les trimestres à</a:t>
          </a:r>
          <a:r>
            <a:rPr lang="fr-FR" sz="1100" b="0" i="0" u="none" strike="noStrike" baseline="0">
              <a:solidFill>
                <a:schemeClr val="dk1"/>
              </a:solidFill>
              <a:effectLst/>
              <a:latin typeface="Century Gothic" panose="020B0502020202020204" pitchFamily="34" charset="0"/>
              <a:ea typeface="+mn-ea"/>
              <a:cs typeface="+mn-cs"/>
            </a:rPr>
            <a:t> Catherine POUJOL</a:t>
          </a:r>
          <a:r>
            <a:rPr lang="fr-FR" sz="1100" b="0" i="0" u="none" strike="noStrike">
              <a:solidFill>
                <a:schemeClr val="dk1"/>
              </a:solidFill>
              <a:effectLst/>
              <a:latin typeface="Century Gothic" panose="020B0502020202020204" pitchFamily="34" charset="0"/>
              <a:ea typeface="+mn-ea"/>
              <a:cs typeface="+mn-cs"/>
            </a:rPr>
            <a:t>. Le fichier est ensuite validé par l'envoi d'un bon pour accord sur la base duquel la structure pourra éditer la facture</a:t>
          </a:r>
          <a:r>
            <a:rPr lang="fr-FR" sz="1100" b="0" i="0" u="none" strike="noStrike" baseline="0">
              <a:solidFill>
                <a:schemeClr val="dk1"/>
              </a:solidFill>
              <a:effectLst/>
              <a:latin typeface="Century Gothic" panose="020B0502020202020204" pitchFamily="34" charset="0"/>
              <a:ea typeface="+mn-ea"/>
              <a:cs typeface="+mn-cs"/>
            </a:rPr>
            <a:t> et l'adresser à Carole Cretet, Responsable administratif et comptable par mail comptabilite@valdelia.org</a:t>
          </a:r>
          <a:endParaRPr lang="fr-FR" sz="1100" b="0" i="0" u="none" strike="noStrike">
            <a:solidFill>
              <a:schemeClr val="dk1"/>
            </a:solidFill>
            <a:effectLst/>
            <a:latin typeface="Century Gothic" panose="020B0502020202020204" pitchFamily="34" charset="0"/>
            <a:ea typeface="+mn-ea"/>
            <a:cs typeface="+mn-cs"/>
          </a:endParaRPr>
        </a:p>
        <a:p>
          <a:endParaRPr lang="fr-FR" sz="1100" b="0" i="0" u="none" strike="noStrike">
            <a:solidFill>
              <a:schemeClr val="dk1"/>
            </a:solidFill>
            <a:effectLst/>
            <a:latin typeface="Century Gothic" panose="020B0502020202020204" pitchFamily="34" charset="0"/>
            <a:ea typeface="+mn-ea"/>
            <a:cs typeface="+mn-cs"/>
          </a:endParaRPr>
        </a:p>
        <a:p>
          <a:pPr marL="228600" indent="-228600">
            <a:buFont typeface="+mj-lt"/>
            <a:buAutoNum type="arabicPeriod" startAt="2"/>
          </a:pPr>
          <a:r>
            <a:rPr lang="fr-FR" sz="1100" b="1" i="0" u="none" strike="noStrike">
              <a:solidFill>
                <a:srgbClr val="70AD47"/>
              </a:solidFill>
              <a:effectLst/>
              <a:latin typeface="Century Gothic" panose="020B0502020202020204" pitchFamily="34" charset="0"/>
              <a:ea typeface="+mn-ea"/>
              <a:cs typeface="+mn-cs"/>
            </a:rPr>
            <a:t>Comment savoir si un meuble est pris en compte par la filière Valdelia ?</a:t>
          </a:r>
        </a:p>
        <a:p>
          <a:pPr>
            <a:lnSpc>
              <a:spcPts val="1200"/>
            </a:lnSpc>
          </a:pPr>
          <a:endParaRPr lang="fr-FR" sz="1100" b="0" i="0" u="none" strike="noStrike">
            <a:solidFill>
              <a:schemeClr val="dk1"/>
            </a:solidFill>
            <a:effectLst/>
            <a:latin typeface="Century Gothic" panose="020B0502020202020204" pitchFamily="34" charset="0"/>
            <a:ea typeface="+mn-ea"/>
            <a:cs typeface="+mn-cs"/>
          </a:endParaRPr>
        </a:p>
        <a:p>
          <a:r>
            <a:rPr lang="fr-FR" sz="1100" b="0" i="0" u="none" strike="noStrike">
              <a:solidFill>
                <a:schemeClr val="dk1"/>
              </a:solidFill>
              <a:effectLst/>
              <a:latin typeface="Century Gothic" panose="020B0502020202020204" pitchFamily="34" charset="0"/>
              <a:ea typeface="+mn-ea"/>
              <a:cs typeface="+mn-cs"/>
            </a:rPr>
            <a:t>Le mobilier professionnel est caractérisé par son détenteur. Si un meuble a appartenu ou est à destination d'un</a:t>
          </a:r>
          <a:r>
            <a:rPr lang="fr-FR" sz="1100">
              <a:latin typeface="Century Gothic" panose="020B0502020202020204" pitchFamily="34" charset="0"/>
            </a:rPr>
            <a:t> </a:t>
          </a:r>
          <a:r>
            <a:rPr lang="fr-FR" sz="1100" b="0" i="0" u="none" strike="noStrike">
              <a:solidFill>
                <a:schemeClr val="dk1"/>
              </a:solidFill>
              <a:effectLst/>
              <a:latin typeface="Century Gothic" panose="020B0502020202020204" pitchFamily="34" charset="0"/>
              <a:ea typeface="+mn-ea"/>
              <a:cs typeface="+mn-cs"/>
            </a:rPr>
            <a:t>professionnel alors il est pris en compte par la filière Valdelia.</a:t>
          </a:r>
        </a:p>
        <a:p>
          <a:pPr>
            <a:lnSpc>
              <a:spcPts val="1200"/>
            </a:lnSpc>
          </a:pPr>
          <a:r>
            <a:rPr lang="fr-FR" sz="1100" b="1" i="1" u="none" strike="noStrike">
              <a:solidFill>
                <a:schemeClr val="dk1"/>
              </a:solidFill>
              <a:effectLst/>
              <a:latin typeface="Century Gothic" panose="020B0502020202020204" pitchFamily="34" charset="0"/>
              <a:ea typeface="+mn-ea"/>
              <a:cs typeface="+mn-cs"/>
            </a:rPr>
            <a:t>Exemples : </a:t>
          </a:r>
        </a:p>
        <a:p>
          <a:pPr>
            <a:lnSpc>
              <a:spcPts val="1200"/>
            </a:lnSpc>
          </a:pPr>
          <a:r>
            <a:rPr lang="fr-FR" sz="1100" b="0" i="0" u="none" strike="noStrike">
              <a:solidFill>
                <a:schemeClr val="dk1"/>
              </a:solidFill>
              <a:effectLst/>
              <a:latin typeface="Century Gothic" panose="020B0502020202020204" pitchFamily="34" charset="0"/>
              <a:ea typeface="+mn-ea"/>
              <a:cs typeface="+mn-cs"/>
            </a:rPr>
            <a:t>Un artisan fait des travaux chez un particulier et récupère du mobilier </a:t>
          </a:r>
          <a:r>
            <a:rPr lang="fr-FR" sz="1100" b="1" i="0" u="none" strike="noStrike">
              <a:solidFill>
                <a:schemeClr val="dk1"/>
              </a:solidFill>
              <a:effectLst/>
              <a:latin typeface="Century Gothic" panose="020B0502020202020204" pitchFamily="34" charset="0"/>
              <a:ea typeface="+mn-ea"/>
              <a:cs typeface="+mn-cs"/>
            </a:rPr>
            <a:t>→</a:t>
          </a:r>
          <a:r>
            <a:rPr lang="fr-FR" sz="1100" b="0" i="0" u="none" strike="noStrike">
              <a:solidFill>
                <a:schemeClr val="dk1"/>
              </a:solidFill>
              <a:effectLst/>
              <a:latin typeface="Century Gothic" panose="020B0502020202020204" pitchFamily="34" charset="0"/>
              <a:ea typeface="+mn-ea"/>
              <a:cs typeface="+mn-cs"/>
            </a:rPr>
            <a:t> Eco-mobilier (Détenteur = particulier)</a:t>
          </a:r>
        </a:p>
        <a:p>
          <a:pPr>
            <a:lnSpc>
              <a:spcPts val="1200"/>
            </a:lnSpc>
          </a:pPr>
          <a:r>
            <a:rPr lang="fr-FR" sz="1100" b="0" i="0" u="none" strike="noStrike">
              <a:solidFill>
                <a:schemeClr val="dk1"/>
              </a:solidFill>
              <a:effectLst/>
              <a:latin typeface="Century Gothic" panose="020B0502020202020204" pitchFamily="34" charset="0"/>
              <a:ea typeface="+mn-ea"/>
              <a:cs typeface="+mn-cs"/>
            </a:rPr>
            <a:t>Un magasin de mobilier pour particulier fait un destockage </a:t>
          </a:r>
          <a:r>
            <a:rPr lang="fr-FR" sz="1100" b="1" i="0" u="none" strike="noStrike">
              <a:solidFill>
                <a:schemeClr val="dk1"/>
              </a:solidFill>
              <a:effectLst/>
              <a:latin typeface="Century Gothic" panose="020B0502020202020204" pitchFamily="34" charset="0"/>
              <a:ea typeface="+mn-ea"/>
              <a:cs typeface="+mn-cs"/>
            </a:rPr>
            <a:t>→</a:t>
          </a:r>
          <a:r>
            <a:rPr lang="fr-FR" sz="1100" b="0" i="0" u="none" strike="noStrike">
              <a:solidFill>
                <a:schemeClr val="dk1"/>
              </a:solidFill>
              <a:effectLst/>
              <a:latin typeface="Century Gothic" panose="020B0502020202020204" pitchFamily="34" charset="0"/>
              <a:ea typeface="+mn-ea"/>
              <a:cs typeface="+mn-cs"/>
            </a:rPr>
            <a:t> Eco-mobilier (Détenteur = particulier)</a:t>
          </a:r>
        </a:p>
        <a:p>
          <a:r>
            <a:rPr lang="fr-FR" sz="1100" b="0" i="0" u="none" strike="noStrike">
              <a:solidFill>
                <a:schemeClr val="dk1"/>
              </a:solidFill>
              <a:effectLst/>
              <a:latin typeface="Century Gothic" panose="020B0502020202020204" pitchFamily="34" charset="0"/>
              <a:ea typeface="+mn-ea"/>
              <a:cs typeface="+mn-cs"/>
            </a:rPr>
            <a:t>Un cabinet d'avocats a acheté son mobilier chez un distributeur pour particulier </a:t>
          </a:r>
          <a:r>
            <a:rPr lang="fr-FR" sz="1100" b="1" i="0" u="none" strike="noStrike">
              <a:solidFill>
                <a:schemeClr val="dk1"/>
              </a:solidFill>
              <a:effectLst/>
              <a:latin typeface="Century Gothic" panose="020B0502020202020204" pitchFamily="34" charset="0"/>
              <a:ea typeface="+mn-ea"/>
              <a:cs typeface="+mn-cs"/>
            </a:rPr>
            <a:t>→</a:t>
          </a:r>
          <a:r>
            <a:rPr lang="fr-FR" sz="1100" b="0" i="0" u="none" strike="noStrike">
              <a:solidFill>
                <a:schemeClr val="dk1"/>
              </a:solidFill>
              <a:effectLst/>
              <a:latin typeface="Century Gothic" panose="020B0502020202020204" pitchFamily="34" charset="0"/>
              <a:ea typeface="+mn-ea"/>
              <a:cs typeface="+mn-cs"/>
            </a:rPr>
            <a:t> Valdelia (Détenteur = pro)</a:t>
          </a:r>
        </a:p>
        <a:p>
          <a:endParaRPr lang="fr-FR" sz="1100" b="0" i="0" u="none" strike="noStrike">
            <a:solidFill>
              <a:schemeClr val="dk1"/>
            </a:solidFill>
            <a:effectLst/>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1" i="0" u="none" strike="noStrike" kern="0" cap="none" spc="0" normalizeH="0" baseline="0" noProof="0">
              <a:ln>
                <a:noFill/>
              </a:ln>
              <a:solidFill>
                <a:srgbClr val="70AD47"/>
              </a:solidFill>
              <a:effectLst/>
              <a:uLnTx/>
              <a:uFillTx/>
              <a:latin typeface="Century Gothic" panose="020B0502020202020204" pitchFamily="34" charset="0"/>
              <a:ea typeface="+mn-ea"/>
              <a:cs typeface="+mn-cs"/>
            </a:rPr>
            <a:t>3. Comment faire la différence entre entrées/sorties réemploi/réemploi ? </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1" i="0" u="none" strike="noStrike" kern="0" cap="none" spc="0" normalizeH="0" baseline="0" noProof="0">
            <a:ln>
              <a:noFill/>
            </a:ln>
            <a:solidFill>
              <a:srgbClr val="70AD47"/>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1"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rPr>
            <a:t>Entrées Réemploi : </a:t>
          </a:r>
          <a:r>
            <a:rPr kumimoji="0" lang="fr-FR" sz="1100" b="0"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rPr>
            <a:t>collectes/apports de mobiliers profesionnels venant d'opérations non connues de Vadelia (pas de mise en relation par Valdelia, pas de logistique Valdelia en parralèle, etc.).</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1"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rPr>
            <a:t>Sorties Réemploi : </a:t>
          </a:r>
          <a:r>
            <a:rPr kumimoji="0" lang="fr-FR" sz="1100" b="0"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rPr>
            <a:t>vente/don/utilisation interne issus de ces collectes/apports (entrées réemploi). </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1"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rPr>
            <a:t>Entrées Réutilisation : </a:t>
          </a:r>
          <a:r>
            <a:rPr kumimoji="0" lang="fr-FR" sz="1100" b="0"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rPr>
            <a:t>collectes/apports de mobiliers profesionnels en lien avec Valdelia (mise en relaltion avec le détenteur par un collaborateur Valdelia, mise en place d'une logistique "recyclage" en parralèle de la collecte</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1"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rPr>
            <a:t>Sortiée Réutilisation : </a:t>
          </a:r>
          <a:r>
            <a:rPr kumimoji="0" lang="fr-FR" sz="1100" b="0"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rPr>
            <a:t>vente/don/utilisation interne issus de ces collectes/apports (entrées réutilsiation). </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1" i="0" u="none" strike="noStrike" kern="0" cap="none" spc="0" normalizeH="0" baseline="0" noProof="0">
            <a:ln>
              <a:noFill/>
            </a:ln>
            <a:solidFill>
              <a:srgbClr val="70AD47"/>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1" i="0" u="none" strike="noStrike" kern="0" cap="none" spc="0" normalizeH="0" baseline="0" noProof="0">
              <a:ln>
                <a:noFill/>
              </a:ln>
              <a:solidFill>
                <a:srgbClr val="70AD47"/>
              </a:solidFill>
              <a:effectLst/>
              <a:uLnTx/>
              <a:uFillTx/>
              <a:latin typeface="Century Gothic" panose="020B0502020202020204" pitchFamily="34" charset="0"/>
              <a:ea typeface="+mn-ea"/>
              <a:cs typeface="+mn-cs"/>
            </a:rPr>
            <a:t>4. Quels sont les éléments indispensables pour que ma déclaration trimestrielle soit validée par Valdelia ? </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rgbClr val="70AD47"/>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a:t>
          </a: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rPr>
            <a:t>Fournir l'ensemble des justificatifs d'entrée réemploi/réutilisation </a:t>
          </a: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(fiches de collecte/apport, fiches mensuelles de prélèvements PAV, protocoles "coordination" et "collectes 72h" si mandat de la Valdelia durant le trimestre).</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a:t>
          </a: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rPr>
            <a:t>Renseigner l'ensemble des entrées et sorties réemploi/réutilisation ligne par ligne.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a:t>
          </a: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rPr>
            <a:t>Envoyer cette déclaration trimestrielle dans les temps </a:t>
          </a: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c'est à dire courant du mois suivant la fin du trimestre concerné.</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a:t>
          </a: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rPr>
            <a:t>Au-dessus de 15 tonnes réemployées/réutilisées durant le trimestre, l'ensemble des justificatifs de sortie réemploi/réutilisation </a:t>
          </a: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(justificatifs de vente, dons, utilisation en interne). En-dessous de ce seuil, la strucure se doit de les mettre à disposition de Valdelia uniquement en cas d'audit prévu dans le cadre du partenariat.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a:t>
          </a:r>
          <a:r>
            <a:rPr kumimoji="0" lang="fr-FR" sz="1100" b="1" i="0" u="none" strike="noStrike" kern="0" cap="none" spc="0" normalizeH="0" baseline="0" noProof="0">
              <a:ln>
                <a:noFill/>
              </a:ln>
              <a:solidFill>
                <a:prstClr val="black"/>
              </a:solidFill>
              <a:effectLst/>
              <a:uLnTx/>
              <a:uFillTx/>
              <a:latin typeface="Century Gothic" panose="020B0502020202020204" pitchFamily="34" charset="0"/>
              <a:ea typeface="+mn-ea"/>
              <a:cs typeface="+mn-cs"/>
            </a:rPr>
            <a:t>Pour les soutiens liés à la Promotion, Communication, Information, l'ensemble des justificatifs </a:t>
          </a:r>
          <a:r>
            <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demandés dans le mode d'emploi.</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prstClr val="black"/>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i="0" u="none" strike="noStrike">
              <a:solidFill>
                <a:srgbClr val="70AD47"/>
              </a:solidFill>
              <a:effectLst/>
              <a:latin typeface="Century Gothic" panose="020B0502020202020204" pitchFamily="34" charset="0"/>
              <a:ea typeface="+mn-ea"/>
              <a:cs typeface="+mn-cs"/>
            </a:rPr>
            <a:t>5. Que faire de la literie ?</a:t>
          </a:r>
        </a:p>
        <a:p>
          <a:pPr>
            <a:lnSpc>
              <a:spcPts val="1200"/>
            </a:lnSpc>
          </a:pPr>
          <a:endParaRPr lang="fr-FR" sz="1100" b="1" i="0" u="none" strike="noStrike">
            <a:solidFill>
              <a:schemeClr val="dk1"/>
            </a:solidFill>
            <a:effectLst/>
            <a:latin typeface="Century Gothic" panose="020B0502020202020204" pitchFamily="34" charset="0"/>
            <a:ea typeface="+mn-ea"/>
            <a:cs typeface="+mn-cs"/>
          </a:endParaRPr>
        </a:p>
        <a:p>
          <a:pPr>
            <a:lnSpc>
              <a:spcPts val="1200"/>
            </a:lnSpc>
          </a:pPr>
          <a:r>
            <a:rPr lang="fr-FR" sz="1100" b="0" i="0" u="none" strike="noStrike">
              <a:solidFill>
                <a:schemeClr val="dk1"/>
              </a:solidFill>
              <a:effectLst/>
              <a:latin typeface="Century Gothic" panose="020B0502020202020204" pitchFamily="34" charset="0"/>
              <a:ea typeface="+mn-ea"/>
              <a:cs typeface="+mn-cs"/>
            </a:rPr>
            <a:t>La literie est désormais prise en charge par Valdelia</a:t>
          </a:r>
          <a:r>
            <a:rPr lang="fr-FR" sz="1100" b="0" i="0" u="none" strike="noStrike" baseline="0">
              <a:solidFill>
                <a:schemeClr val="dk1"/>
              </a:solidFill>
              <a:effectLst/>
              <a:latin typeface="Century Gothic" panose="020B0502020202020204" pitchFamily="34" charset="0"/>
              <a:ea typeface="+mn-ea"/>
              <a:cs typeface="+mn-cs"/>
            </a:rPr>
            <a:t> : couettes, oreillers, matelas.</a:t>
          </a:r>
        </a:p>
        <a:p>
          <a:pPr>
            <a:lnSpc>
              <a:spcPts val="1200"/>
            </a:lnSpc>
          </a:pPr>
          <a:endParaRPr lang="fr-FR" sz="1100" b="0" i="0" u="none" strike="noStrike" baseline="0">
            <a:solidFill>
              <a:schemeClr val="dk1"/>
            </a:solidFill>
            <a:effectLst/>
            <a:latin typeface="Century Gothic" panose="020B0502020202020204" pitchFamily="34" charset="0"/>
            <a:ea typeface="+mn-ea"/>
            <a:cs typeface="+mn-cs"/>
          </a:endParaRPr>
        </a:p>
        <a:p>
          <a:pPr>
            <a:lnSpc>
              <a:spcPts val="1200"/>
            </a:lnSpc>
          </a:pPr>
          <a:r>
            <a:rPr lang="fr-FR" sz="1100" b="1" i="0" u="none" strike="noStrike">
              <a:solidFill>
                <a:srgbClr val="70AD47"/>
              </a:solidFill>
              <a:effectLst/>
              <a:latin typeface="Century Gothic" panose="020B0502020202020204" pitchFamily="34" charset="0"/>
              <a:ea typeface="+mn-ea"/>
              <a:cs typeface="+mn-cs"/>
            </a:rPr>
            <a:t>6.</a:t>
          </a:r>
          <a:r>
            <a:rPr lang="fr-FR" sz="1100" b="1" i="0" u="none" strike="noStrike" baseline="0">
              <a:solidFill>
                <a:srgbClr val="70AD47"/>
              </a:solidFill>
              <a:effectLst/>
              <a:latin typeface="Century Gothic" panose="020B0502020202020204" pitchFamily="34" charset="0"/>
              <a:ea typeface="+mn-ea"/>
              <a:cs typeface="+mn-cs"/>
            </a:rPr>
            <a:t> E</a:t>
          </a:r>
          <a:r>
            <a:rPr lang="fr-FR" sz="1100" b="1" i="0" u="none" strike="noStrike">
              <a:solidFill>
                <a:srgbClr val="70AD47"/>
              </a:solidFill>
              <a:effectLst/>
              <a:latin typeface="Century Gothic" panose="020B0502020202020204" pitchFamily="34" charset="0"/>
              <a:ea typeface="+mn-ea"/>
              <a:cs typeface="+mn-cs"/>
            </a:rPr>
            <a:t>st-il possible de vendre le mobilier collecté chez des professionnels à des particuliers ?</a:t>
          </a:r>
          <a:endParaRPr lang="fr-FR" sz="1100" b="0" i="0" u="none" strike="noStrike">
            <a:solidFill>
              <a:srgbClr val="70AD47"/>
            </a:solidFill>
            <a:effectLst/>
            <a:latin typeface="Century Gothic" panose="020B0502020202020204" pitchFamily="34" charset="0"/>
            <a:ea typeface="+mn-ea"/>
            <a:cs typeface="+mn-cs"/>
          </a:endParaRPr>
        </a:p>
        <a:p>
          <a:pPr>
            <a:lnSpc>
              <a:spcPts val="1200"/>
            </a:lnSpc>
          </a:pPr>
          <a:endParaRPr lang="fr-FR" sz="1100" b="0" i="0" u="none" strike="noStrike">
            <a:solidFill>
              <a:schemeClr val="dk1"/>
            </a:solidFill>
            <a:effectLst/>
            <a:latin typeface="Century Gothic" panose="020B0502020202020204" pitchFamily="34" charset="0"/>
            <a:ea typeface="+mn-ea"/>
            <a:cs typeface="+mn-cs"/>
          </a:endParaRPr>
        </a:p>
        <a:p>
          <a:pPr>
            <a:lnSpc>
              <a:spcPts val="1200"/>
            </a:lnSpc>
          </a:pPr>
          <a:r>
            <a:rPr lang="fr-FR" sz="1100" b="0" i="0" u="none" strike="noStrike">
              <a:solidFill>
                <a:schemeClr val="dk1"/>
              </a:solidFill>
              <a:effectLst/>
              <a:latin typeface="Century Gothic" panose="020B0502020202020204" pitchFamily="34" charset="0"/>
              <a:ea typeface="+mn-ea"/>
              <a:cs typeface="+mn-cs"/>
            </a:rPr>
            <a:t>Oui, le mobilier professionnel collecté peut être vendu à des particuliers.</a:t>
          </a:r>
        </a:p>
        <a:p>
          <a:endParaRPr lang="fr-FR" sz="1100" b="0" i="0" u="none" strike="noStrike">
            <a:solidFill>
              <a:schemeClr val="dk1"/>
            </a:solidFill>
            <a:effectLst/>
            <a:latin typeface="Century Gothic" panose="020B0502020202020204" pitchFamily="34" charset="0"/>
            <a:ea typeface="+mn-ea"/>
            <a:cs typeface="+mn-cs"/>
          </a:endParaRPr>
        </a:p>
        <a:p>
          <a:pPr lvl="0"/>
          <a:r>
            <a:rPr lang="fr-FR" sz="1100" b="1">
              <a:solidFill>
                <a:srgbClr val="70AD47"/>
              </a:solidFill>
              <a:effectLst/>
              <a:latin typeface="Century Gothic" panose="020B0502020202020204" pitchFamily="34" charset="0"/>
              <a:ea typeface="+mn-ea"/>
              <a:cs typeface="+mn-cs"/>
            </a:rPr>
            <a:t>7. Qu’entend-on par sorties réemploi et réutilisation « sans collecte » à déclarer à 100 €/tonne ?</a:t>
          </a:r>
          <a:endParaRPr lang="fr-FR" sz="1100">
            <a:solidFill>
              <a:srgbClr val="70AD47"/>
            </a:solidFill>
            <a:effectLst/>
            <a:latin typeface="Century Gothic" panose="020B0502020202020204" pitchFamily="34" charset="0"/>
          </a:endParaRPr>
        </a:p>
        <a:p>
          <a:r>
            <a:rPr lang="fr-FR" sz="1100" b="1">
              <a:solidFill>
                <a:schemeClr val="dk1"/>
              </a:solidFill>
              <a:effectLst/>
              <a:latin typeface="Century Gothic" panose="020B0502020202020204" pitchFamily="34" charset="0"/>
              <a:ea typeface="+mn-ea"/>
              <a:cs typeface="+mn-cs"/>
            </a:rPr>
            <a:t> </a:t>
          </a:r>
          <a:endParaRPr lang="fr-FR" sz="1100">
            <a:effectLst/>
            <a:latin typeface="Century Gothic" panose="020B0502020202020204" pitchFamily="34" charset="0"/>
          </a:endParaRPr>
        </a:p>
        <a:p>
          <a:r>
            <a:rPr lang="fr-FR" sz="1100">
              <a:solidFill>
                <a:schemeClr val="dk1"/>
              </a:solidFill>
              <a:effectLst/>
              <a:latin typeface="Century Gothic" panose="020B0502020202020204" pitchFamily="34" charset="0"/>
              <a:ea typeface="+mn-ea"/>
              <a:cs typeface="+mn-cs"/>
            </a:rPr>
            <a:t>« Sans collecte » ne signifie pas qu’il y a eu forcement absence de collecte mais bien que </a:t>
          </a:r>
          <a:r>
            <a:rPr lang="fr-FR" sz="1100" b="1">
              <a:solidFill>
                <a:schemeClr val="dk1"/>
              </a:solidFill>
              <a:effectLst/>
              <a:latin typeface="Century Gothic" panose="020B0502020202020204" pitchFamily="34" charset="0"/>
              <a:ea typeface="+mn-ea"/>
              <a:cs typeface="+mn-cs"/>
            </a:rPr>
            <a:t>votre structure n’a pas pris en charge financièrement le transport/la collecte des (D)EA professionnels.</a:t>
          </a:r>
          <a:r>
            <a:rPr lang="fr-FR" sz="1100">
              <a:solidFill>
                <a:schemeClr val="dk1"/>
              </a:solidFill>
              <a:effectLst/>
              <a:latin typeface="Century Gothic" panose="020B0502020202020204" pitchFamily="34" charset="0"/>
              <a:ea typeface="+mn-ea"/>
              <a:cs typeface="+mn-cs"/>
            </a:rPr>
            <a:t> Ainsi, les tonnages à nous déclarer à ce montant proviennent des apports directs sur votre site, des livraisons par un tier/un détenteur que vous n’auriez pas pris en charge.</a:t>
          </a:r>
          <a:endParaRPr lang="fr-FR" sz="1100">
            <a:effectLst/>
            <a:latin typeface="Century Gothic" panose="020B0502020202020204" pitchFamily="34" charset="0"/>
          </a:endParaRPr>
        </a:p>
        <a:p>
          <a:r>
            <a:rPr lang="fr-FR" sz="1100">
              <a:solidFill>
                <a:schemeClr val="dk1"/>
              </a:solidFill>
              <a:effectLst/>
              <a:latin typeface="Century Gothic" panose="020B0502020202020204" pitchFamily="34" charset="0"/>
              <a:ea typeface="+mn-ea"/>
              <a:cs typeface="+mn-cs"/>
            </a:rPr>
            <a:t> </a:t>
          </a:r>
        </a:p>
        <a:p>
          <a:pPr lvl="0"/>
          <a:r>
            <a:rPr lang="fr-FR" sz="1100" b="1">
              <a:solidFill>
                <a:srgbClr val="70AD47"/>
              </a:solidFill>
              <a:effectLst/>
              <a:latin typeface="Century Gothic" panose="020B0502020202020204" pitchFamily="34" charset="0"/>
              <a:ea typeface="+mn-ea"/>
              <a:cs typeface="+mn-cs"/>
            </a:rPr>
            <a:t>8. Comment obtenir les soutiens REU 2 et REU 3 liés à la coordination de collecte Valdelia ou aux collectes dites « opérations sous 72h »</a:t>
          </a:r>
          <a:endParaRPr lang="fr-FR" sz="1100">
            <a:solidFill>
              <a:srgbClr val="70AD47"/>
            </a:solidFill>
            <a:effectLst/>
            <a:latin typeface="Century Gothic" panose="020B0502020202020204" pitchFamily="34" charset="0"/>
          </a:endParaRPr>
        </a:p>
        <a:p>
          <a:r>
            <a:rPr lang="fr-FR" sz="1100">
              <a:solidFill>
                <a:schemeClr val="dk1"/>
              </a:solidFill>
              <a:effectLst/>
              <a:latin typeface="Century Gothic" panose="020B0502020202020204" pitchFamily="34" charset="0"/>
              <a:ea typeface="+mn-ea"/>
              <a:cs typeface="+mn-cs"/>
            </a:rPr>
            <a:t> </a:t>
          </a:r>
        </a:p>
        <a:p>
          <a:r>
            <a:rPr lang="fr-FR" sz="1100">
              <a:solidFill>
                <a:schemeClr val="dk1"/>
              </a:solidFill>
              <a:effectLst/>
              <a:latin typeface="Century Gothic" panose="020B0502020202020204" pitchFamily="34" charset="0"/>
              <a:ea typeface="+mn-ea"/>
              <a:cs typeface="+mn-cs"/>
            </a:rPr>
            <a:t>Ces deux nouveaux soutiens concernent </a:t>
          </a:r>
          <a:r>
            <a:rPr lang="fr-FR" sz="1100" b="1">
              <a:solidFill>
                <a:schemeClr val="dk1"/>
              </a:solidFill>
              <a:effectLst/>
              <a:latin typeface="Century Gothic" panose="020B0502020202020204" pitchFamily="34" charset="0"/>
              <a:ea typeface="+mn-ea"/>
              <a:cs typeface="+mn-cs"/>
            </a:rPr>
            <a:t>uniquement des opérations de réutilisation sur proposition spécifique, opération par opération, de votre conseiller régional Valdelia.</a:t>
          </a:r>
          <a:r>
            <a:rPr lang="fr-FR" sz="1100">
              <a:solidFill>
                <a:schemeClr val="dk1"/>
              </a:solidFill>
              <a:effectLst/>
              <a:latin typeface="Century Gothic" panose="020B0502020202020204" pitchFamily="34" charset="0"/>
              <a:ea typeface="+mn-ea"/>
              <a:cs typeface="+mn-cs"/>
            </a:rPr>
            <a:t> Si vous accepter d’effectuer coordination ou la collecte, ce dernier vous enverra un document dit « protocole coordination Valdelia » ou « protocole opérations 72h » </a:t>
          </a:r>
          <a:r>
            <a:rPr lang="fr-FR" sz="1100" b="1">
              <a:solidFill>
                <a:schemeClr val="dk1"/>
              </a:solidFill>
              <a:effectLst/>
              <a:latin typeface="Century Gothic" panose="020B0502020202020204" pitchFamily="34" charset="0"/>
              <a:ea typeface="+mn-ea"/>
              <a:cs typeface="+mn-cs"/>
            </a:rPr>
            <a:t>à lui retourner signés en AMONT de l’opération.</a:t>
          </a:r>
          <a:r>
            <a:rPr lang="fr-FR" sz="1100">
              <a:solidFill>
                <a:schemeClr val="dk1"/>
              </a:solidFill>
              <a:effectLst/>
              <a:latin typeface="Century Gothic" panose="020B0502020202020204" pitchFamily="34" charset="0"/>
              <a:ea typeface="+mn-ea"/>
              <a:cs typeface="+mn-cs"/>
            </a:rPr>
            <a:t> </a:t>
          </a:r>
        </a:p>
        <a:p>
          <a:r>
            <a:rPr lang="fr-FR" sz="1100" b="1">
              <a:solidFill>
                <a:schemeClr val="dk1"/>
              </a:solidFill>
              <a:effectLst/>
              <a:latin typeface="Century Gothic" panose="020B0502020202020204" pitchFamily="34" charset="0"/>
              <a:ea typeface="+mn-ea"/>
              <a:cs typeface="+mn-cs"/>
            </a:rPr>
            <a:t> </a:t>
          </a:r>
          <a:endParaRPr lang="fr-FR" sz="1100">
            <a:effectLst/>
            <a:latin typeface="Century Gothic" panose="020B0502020202020204" pitchFamily="34" charset="0"/>
          </a:endParaRPr>
        </a:p>
        <a:p>
          <a:pPr lvl="0"/>
          <a:r>
            <a:rPr lang="fr-FR" sz="1100" b="1">
              <a:solidFill>
                <a:srgbClr val="70AD47"/>
              </a:solidFill>
              <a:effectLst/>
              <a:latin typeface="Century Gothic" panose="020B0502020202020204" pitchFamily="34" charset="0"/>
              <a:ea typeface="+mn-ea"/>
              <a:cs typeface="+mn-cs"/>
            </a:rPr>
            <a:t>9. Quelles tâches sont à remplir dans le cadre d’un soutien « coordination » ?</a:t>
          </a:r>
          <a:endParaRPr lang="fr-FR" sz="1100">
            <a:solidFill>
              <a:srgbClr val="70AD47"/>
            </a:solidFill>
            <a:effectLst/>
            <a:latin typeface="Century Gothic" panose="020B0502020202020204" pitchFamily="34" charset="0"/>
          </a:endParaRPr>
        </a:p>
        <a:p>
          <a:r>
            <a:rPr lang="fr-FR" sz="1100" b="1">
              <a:solidFill>
                <a:schemeClr val="dk1"/>
              </a:solidFill>
              <a:effectLst/>
              <a:latin typeface="Century Gothic" panose="020B0502020202020204" pitchFamily="34" charset="0"/>
              <a:ea typeface="+mn-ea"/>
              <a:cs typeface="+mn-cs"/>
            </a:rPr>
            <a:t> </a:t>
          </a:r>
          <a:endParaRPr lang="fr-FR" sz="1100">
            <a:effectLst/>
            <a:latin typeface="Century Gothic" panose="020B0502020202020204" pitchFamily="34" charset="0"/>
          </a:endParaRPr>
        </a:p>
        <a:p>
          <a:r>
            <a:rPr lang="fr-FR" sz="1100">
              <a:solidFill>
                <a:schemeClr val="dk1"/>
              </a:solidFill>
              <a:effectLst/>
              <a:latin typeface="Century Gothic" panose="020B0502020202020204" pitchFamily="34" charset="0"/>
              <a:ea typeface="+mn-ea"/>
              <a:cs typeface="+mn-cs"/>
            </a:rPr>
            <a:t>Si vous acceptez la coordination d’une collecte et qu’un protocole est signé, vous serez </a:t>
          </a:r>
          <a:r>
            <a:rPr lang="fr-FR" sz="1100" b="1">
              <a:solidFill>
                <a:schemeClr val="dk1"/>
              </a:solidFill>
              <a:effectLst/>
              <a:latin typeface="Century Gothic" panose="020B0502020202020204" pitchFamily="34" charset="0"/>
              <a:ea typeface="+mn-ea"/>
              <a:cs typeface="+mn-cs"/>
            </a:rPr>
            <a:t>l’interlocuteur unique du détenteur professionnel en lien avec le conseiller technique Valdelia</a:t>
          </a:r>
          <a:r>
            <a:rPr lang="fr-FR" sz="1100">
              <a:solidFill>
                <a:schemeClr val="dk1"/>
              </a:solidFill>
              <a:effectLst/>
              <a:latin typeface="Century Gothic" panose="020B0502020202020204" pitchFamily="34" charset="0"/>
              <a:ea typeface="+mn-ea"/>
              <a:cs typeface="+mn-cs"/>
            </a:rPr>
            <a:t> régional. Vous aurez pour tâches d’organiser avec le conseiller technique la réutilisation de la </a:t>
          </a:r>
          <a:r>
            <a:rPr lang="fr-FR" sz="1100" b="1">
              <a:solidFill>
                <a:schemeClr val="dk1"/>
              </a:solidFill>
              <a:effectLst/>
              <a:latin typeface="Century Gothic" panose="020B0502020202020204" pitchFamily="34" charset="0"/>
              <a:ea typeface="+mn-ea"/>
              <a:cs typeface="+mn-cs"/>
            </a:rPr>
            <a:t>qualification du gisement et sa répartition équitable</a:t>
          </a:r>
          <a:r>
            <a:rPr lang="fr-FR" sz="1100">
              <a:solidFill>
                <a:schemeClr val="dk1"/>
              </a:solidFill>
              <a:effectLst/>
              <a:latin typeface="Century Gothic" panose="020B0502020202020204" pitchFamily="34" charset="0"/>
              <a:ea typeface="+mn-ea"/>
              <a:cs typeface="+mn-cs"/>
            </a:rPr>
            <a:t> à la récupération de la </a:t>
          </a:r>
          <a:r>
            <a:rPr lang="fr-FR" sz="1100" b="1">
              <a:solidFill>
                <a:schemeClr val="dk1"/>
              </a:solidFill>
              <a:effectLst/>
              <a:latin typeface="Century Gothic" panose="020B0502020202020204" pitchFamily="34" charset="0"/>
              <a:ea typeface="+mn-ea"/>
              <a:cs typeface="+mn-cs"/>
            </a:rPr>
            <a:t>traçabilité</a:t>
          </a:r>
          <a:r>
            <a:rPr lang="fr-FR" sz="1100">
              <a:solidFill>
                <a:schemeClr val="dk1"/>
              </a:solidFill>
              <a:effectLst/>
              <a:latin typeface="Century Gothic" panose="020B0502020202020204" pitchFamily="34" charset="0"/>
              <a:ea typeface="+mn-ea"/>
              <a:cs typeface="+mn-cs"/>
            </a:rPr>
            <a:t> auprès de chaque partenaire en passant par la </a:t>
          </a:r>
          <a:r>
            <a:rPr lang="fr-FR" sz="1100" b="1">
              <a:solidFill>
                <a:schemeClr val="dk1"/>
              </a:solidFill>
              <a:effectLst/>
              <a:latin typeface="Century Gothic" panose="020B0502020202020204" pitchFamily="34" charset="0"/>
              <a:ea typeface="+mn-ea"/>
              <a:cs typeface="+mn-cs"/>
            </a:rPr>
            <a:t>plannification de l’opération.</a:t>
          </a:r>
          <a:endParaRPr lang="fr-FR" sz="1100">
            <a:effectLst/>
            <a:latin typeface="Century Gothic" panose="020B0502020202020204" pitchFamily="34" charset="0"/>
          </a:endParaRPr>
        </a:p>
        <a:p>
          <a:r>
            <a:rPr lang="fr-FR" sz="1100" b="1">
              <a:solidFill>
                <a:schemeClr val="dk1"/>
              </a:solidFill>
              <a:effectLst/>
              <a:latin typeface="Century Gothic" panose="020B0502020202020204" pitchFamily="34" charset="0"/>
              <a:ea typeface="+mn-ea"/>
              <a:cs typeface="+mn-cs"/>
            </a:rPr>
            <a:t> </a:t>
          </a:r>
          <a:endParaRPr lang="fr-FR" sz="1100">
            <a:effectLst/>
            <a:latin typeface="Century Gothic" panose="020B0502020202020204" pitchFamily="34" charset="0"/>
          </a:endParaRPr>
        </a:p>
        <a:p>
          <a:pPr lvl="0"/>
          <a:r>
            <a:rPr lang="fr-FR" sz="1100" b="1">
              <a:solidFill>
                <a:srgbClr val="70AD47"/>
              </a:solidFill>
              <a:effectLst/>
              <a:latin typeface="Century Gothic" panose="020B0502020202020204" pitchFamily="34" charset="0"/>
              <a:ea typeface="+mn-ea"/>
              <a:cs typeface="+mn-cs"/>
            </a:rPr>
            <a:t>10. Je suis également CMV ou PAV Valdelia, il y a-t-il des éléments à prendre en compte dans le cadre du partenariat réemploi/réutilisation </a:t>
          </a:r>
          <a:endParaRPr lang="fr-FR" sz="1100">
            <a:solidFill>
              <a:srgbClr val="70AD47"/>
            </a:solidFill>
            <a:effectLst/>
            <a:latin typeface="Century Gothic" panose="020B0502020202020204" pitchFamily="34" charset="0"/>
          </a:endParaRPr>
        </a:p>
        <a:p>
          <a:r>
            <a:rPr lang="fr-FR" sz="1100" b="1">
              <a:solidFill>
                <a:schemeClr val="dk1"/>
              </a:solidFill>
              <a:effectLst/>
              <a:latin typeface="Century Gothic" panose="020B0502020202020204" pitchFamily="34" charset="0"/>
              <a:ea typeface="+mn-ea"/>
              <a:cs typeface="+mn-cs"/>
            </a:rPr>
            <a:t> </a:t>
          </a:r>
          <a:endParaRPr lang="fr-FR" sz="1100">
            <a:effectLst/>
            <a:latin typeface="Century Gothic" panose="020B0502020202020204" pitchFamily="34" charset="0"/>
          </a:endParaRPr>
        </a:p>
        <a:p>
          <a:r>
            <a:rPr lang="fr-FR" sz="1100">
              <a:solidFill>
                <a:schemeClr val="dk1"/>
              </a:solidFill>
              <a:effectLst/>
              <a:latin typeface="Century Gothic" panose="020B0502020202020204" pitchFamily="34" charset="0"/>
              <a:ea typeface="+mn-ea"/>
              <a:cs typeface="+mn-cs"/>
            </a:rPr>
            <a:t>Oui. Toute récupération de DEA Professionnels doit faire l’objet d’une fiche de prélèvement PAV (Annexe 7 du guide du partenariat) ou de fiches de collecte-apport pour les CMV. </a:t>
          </a:r>
          <a:r>
            <a:rPr lang="fr-FR" sz="1100" b="1">
              <a:solidFill>
                <a:schemeClr val="dk1"/>
              </a:solidFill>
              <a:effectLst/>
              <a:latin typeface="Century Gothic" panose="020B0502020202020204" pitchFamily="34" charset="0"/>
              <a:ea typeface="+mn-ea"/>
              <a:cs typeface="+mn-cs"/>
            </a:rPr>
            <a:t>Attention, tous les flux mis en benne ne sont pas à déclarer en entrées réutilisation mais seulement ce qui est extrait en vue de réutilisation.</a:t>
          </a:r>
          <a:endParaRPr lang="fr-FR" sz="1100">
            <a:solidFill>
              <a:schemeClr val="dk1"/>
            </a:solidFill>
            <a:effectLst/>
            <a:latin typeface="Century Gothic" panose="020B0502020202020204" pitchFamily="34" charset="0"/>
            <a:ea typeface="+mn-ea"/>
            <a:cs typeface="+mn-cs"/>
          </a:endParaRPr>
        </a:p>
        <a:p>
          <a:r>
            <a:rPr lang="fr-FR" sz="1100" b="1">
              <a:solidFill>
                <a:schemeClr val="dk1"/>
              </a:solidFill>
              <a:effectLst/>
              <a:latin typeface="Century Gothic" panose="020B0502020202020204" pitchFamily="34" charset="0"/>
              <a:ea typeface="+mn-ea"/>
              <a:cs typeface="+mn-cs"/>
            </a:rPr>
            <a:t> </a:t>
          </a:r>
          <a:endParaRPr lang="fr-FR" sz="1100">
            <a:solidFill>
              <a:schemeClr val="dk1"/>
            </a:solidFill>
            <a:effectLst/>
            <a:latin typeface="Century Gothic" panose="020B0502020202020204" pitchFamily="34" charset="0"/>
            <a:ea typeface="+mn-ea"/>
            <a:cs typeface="+mn-cs"/>
          </a:endParaRPr>
        </a:p>
        <a:p>
          <a:pPr lvl="0"/>
          <a:r>
            <a:rPr lang="fr-FR" sz="1100" b="1">
              <a:solidFill>
                <a:srgbClr val="70AD47"/>
              </a:solidFill>
              <a:effectLst/>
              <a:latin typeface="Century Gothic" panose="020B0502020202020204" pitchFamily="34" charset="0"/>
              <a:ea typeface="+mn-ea"/>
              <a:cs typeface="+mn-cs"/>
            </a:rPr>
            <a:t>11. Comment être soutenu au titre du soutien PCI pour un évenement ? </a:t>
          </a:r>
          <a:endParaRPr lang="fr-FR" sz="1100">
            <a:solidFill>
              <a:srgbClr val="70AD47"/>
            </a:solidFill>
            <a:effectLst/>
            <a:latin typeface="Century Gothic" panose="020B0502020202020204" pitchFamily="34" charset="0"/>
          </a:endParaRPr>
        </a:p>
        <a:p>
          <a:r>
            <a:rPr lang="fr-FR" sz="1100">
              <a:solidFill>
                <a:schemeClr val="dk1"/>
              </a:solidFill>
              <a:effectLst/>
              <a:latin typeface="Century Gothic" panose="020B0502020202020204" pitchFamily="34" charset="0"/>
              <a:ea typeface="+mn-ea"/>
              <a:cs typeface="+mn-cs"/>
            </a:rPr>
            <a:t> </a:t>
          </a:r>
        </a:p>
        <a:p>
          <a:r>
            <a:rPr lang="fr-FR" sz="1100">
              <a:solidFill>
                <a:schemeClr val="dk1"/>
              </a:solidFill>
              <a:effectLst/>
              <a:latin typeface="Century Gothic" panose="020B0502020202020204" pitchFamily="34" charset="0"/>
              <a:ea typeface="+mn-ea"/>
              <a:cs typeface="+mn-cs"/>
            </a:rPr>
            <a:t>Les soutiens PCI 1 et PCI 2 (impression, conception de documents et contenu web) sont à solliciter en inscrivant les dépenses dans la déclaration trimestrielle en y joignant les justificatifs. </a:t>
          </a:r>
          <a:r>
            <a:rPr lang="fr-FR" sz="1100" b="1">
              <a:solidFill>
                <a:schemeClr val="dk1"/>
              </a:solidFill>
              <a:effectLst/>
              <a:latin typeface="Century Gothic" panose="020B0502020202020204" pitchFamily="34" charset="0"/>
              <a:ea typeface="+mn-ea"/>
              <a:cs typeface="+mn-cs"/>
            </a:rPr>
            <a:t>Le soutien PCI 3 au titre de l’organisation ou participation à un évènement doit être validé avec votre CT régional en amont par un mail officiel de sa part.</a:t>
          </a:r>
        </a:p>
        <a:p>
          <a:endParaRPr lang="fr-FR" sz="1100" b="1">
            <a:solidFill>
              <a:schemeClr val="dk1"/>
            </a:solidFill>
            <a:effectLst/>
            <a:latin typeface="Century Gothic" panose="020B0502020202020204" pitchFamily="34" charset="0"/>
            <a:ea typeface="+mn-ea"/>
            <a:cs typeface="+mn-cs"/>
          </a:endParaRPr>
        </a:p>
        <a:p>
          <a:r>
            <a:rPr lang="fr-FR" sz="1100" b="1">
              <a:solidFill>
                <a:srgbClr val="70AD47"/>
              </a:solidFill>
              <a:effectLst/>
              <a:latin typeface="Century Gothic" panose="020B0502020202020204" pitchFamily="34" charset="0"/>
              <a:ea typeface="+mn-ea"/>
              <a:cs typeface="+mn-cs"/>
            </a:rPr>
            <a:t>12. Pour les D(EA) collectés dans mon local avant le 1er avril 2020 et qui sont vendus, donnés, utilisés après cette date, comment les déclarer sans connaitre « l’origine exacte » ?</a:t>
          </a:r>
        </a:p>
        <a:p>
          <a:r>
            <a:rPr lang="fr-FR" sz="1100" b="1">
              <a:solidFill>
                <a:srgbClr val="70AD47"/>
              </a:solidFill>
              <a:effectLst/>
              <a:latin typeface="Century Gothic" panose="020B0502020202020204" pitchFamily="34" charset="0"/>
              <a:ea typeface="+mn-ea"/>
              <a:cs typeface="+mn-cs"/>
            </a:rPr>
            <a:t> </a:t>
          </a:r>
        </a:p>
        <a:p>
          <a:r>
            <a:rPr lang="fr-FR" sz="1100">
              <a:solidFill>
                <a:schemeClr val="dk1"/>
              </a:solidFill>
              <a:effectLst/>
              <a:latin typeface="Century Gothic" panose="020B0502020202020204" pitchFamily="34" charset="0"/>
              <a:ea typeface="+mn-ea"/>
              <a:cs typeface="+mn-cs"/>
            </a:rPr>
            <a:t>Les (D)EA professionnels collectés avant le 1er avril 2020 sont à déclarer en sortie réemploi avec collecte (145€/tonne) par défaut si l’origine de la collecte ne peut être retrouvée. Si l’origine est identifiée comme une collecte réutilisation, les tonnages doivent être déclarés en sortie réutilisation avec collecte (145€/tonne). Pour ces flux, aucun autre soutien ne peut être perçu (y compris le soutien REU1 &gt; 30km).</a:t>
          </a:r>
        </a:p>
        <a:p>
          <a:r>
            <a:rPr lang="fr-FR" sz="1100">
              <a:solidFill>
                <a:schemeClr val="dk1"/>
              </a:solidFill>
              <a:effectLst/>
              <a:latin typeface="Century Gothic" panose="020B0502020202020204" pitchFamily="34" charset="0"/>
              <a:ea typeface="+mn-ea"/>
              <a:cs typeface="+mn-cs"/>
            </a:rPr>
            <a:t> </a:t>
          </a:r>
        </a:p>
        <a:p>
          <a:endParaRPr lang="fr-FR" sz="1100">
            <a:solidFill>
              <a:schemeClr val="dk1"/>
            </a:solidFill>
            <a:effectLst/>
            <a:latin typeface="Century Gothic" panose="020B0502020202020204" pitchFamily="34" charset="0"/>
            <a:ea typeface="+mn-ea"/>
            <a:cs typeface="+mn-cs"/>
          </a:endParaRPr>
        </a:p>
        <a:p>
          <a:endParaRPr lang="fr-FR" sz="1100" b="0" i="0" u="none" strike="noStrike">
            <a:solidFill>
              <a:schemeClr val="dk1"/>
            </a:solidFill>
            <a:effectLst/>
            <a:latin typeface="Century Gothic" panose="020B0502020202020204" pitchFamily="34" charset="0"/>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mmun/4%20-%20ECONOMIE%20COLLABORATIVE/A%20-%20L'ESS/F.%20Tra&#231;abilit&#233;/2017/T4/EMRA/EMRA%20-%20Reporting%20trimestriel%20ESS%20VALDELIA%204EME%20TRIM.%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de produits types"/>
      <sheetName val="MODE D'EMPLOI"/>
      <sheetName val="FAQ"/>
      <sheetName val="REEMPLOI"/>
      <sheetName val="REEMPLOI + REUTILISATION"/>
    </sheetNames>
    <sheetDataSet>
      <sheetData sheetId="0">
        <row r="2">
          <cell r="A2" t="str">
            <v xml:space="preserve">armoire / penderie de chambre à coucher </v>
          </cell>
        </row>
        <row r="3">
          <cell r="A3" t="str">
            <v>armoire bureaux / ateliers / rayonnage</v>
          </cell>
        </row>
        <row r="4">
          <cell r="A4" t="str">
            <v>armoire de cuisine</v>
          </cell>
        </row>
        <row r="5">
          <cell r="A5" t="str">
            <v>armoire de salle de bain</v>
          </cell>
        </row>
        <row r="6">
          <cell r="A6" t="str">
            <v xml:space="preserve">armoire hospitalière </v>
          </cell>
        </row>
        <row r="7">
          <cell r="A7" t="str">
            <v>banc</v>
          </cell>
        </row>
        <row r="8">
          <cell r="A8" t="str">
            <v>banque d'accueil</v>
          </cell>
        </row>
        <row r="9">
          <cell r="A9" t="str">
            <v>bibliothèque</v>
          </cell>
        </row>
        <row r="10">
          <cell r="A10" t="str">
            <v>buffet pour réfectoires</v>
          </cell>
        </row>
        <row r="11">
          <cell r="A11" t="str">
            <v xml:space="preserve">bureau </v>
          </cell>
        </row>
        <row r="12">
          <cell r="A12" t="str">
            <v>caisson</v>
          </cell>
        </row>
        <row r="13">
          <cell r="A13" t="str">
            <v>canapé</v>
          </cell>
        </row>
        <row r="14">
          <cell r="A14" t="str">
            <v>casier / vestiaire</v>
          </cell>
        </row>
        <row r="15">
          <cell r="A15" t="str">
            <v>chaise</v>
          </cell>
        </row>
        <row r="16">
          <cell r="A16" t="str">
            <v>chevet</v>
          </cell>
        </row>
        <row r="17">
          <cell r="A17" t="str">
            <v xml:space="preserve">chevet hospitalier </v>
          </cell>
        </row>
        <row r="18">
          <cell r="A18" t="str">
            <v>claustra</v>
          </cell>
        </row>
        <row r="19">
          <cell r="A19" t="str">
            <v>comptoir d'accueil / caisse boutique, pharmacie, hôtel, restaurant…</v>
          </cell>
        </row>
        <row r="20">
          <cell r="A20" t="str">
            <v xml:space="preserve">établi d'atelier </v>
          </cell>
        </row>
        <row r="21">
          <cell r="A21" t="str">
            <v>étagère murale</v>
          </cell>
        </row>
        <row r="22">
          <cell r="A22" t="str">
            <v>fauteuil</v>
          </cell>
        </row>
        <row r="23">
          <cell r="A23" t="str">
            <v xml:space="preserve">gondoles de présentation </v>
          </cell>
        </row>
        <row r="24">
          <cell r="A24" t="str">
            <v>lit chambre à coucher</v>
          </cell>
        </row>
        <row r="25">
          <cell r="A25" t="str">
            <v xml:space="preserve">lit médical d’hôpital, maison de retraite, crèche </v>
          </cell>
        </row>
        <row r="26">
          <cell r="A26" t="str">
            <v xml:space="preserve">mange debout </v>
          </cell>
        </row>
        <row r="27">
          <cell r="A27" t="str">
            <v xml:space="preserve">meuble à langer </v>
          </cell>
        </row>
        <row r="28">
          <cell r="A28" t="str">
            <v>porte manteau</v>
          </cell>
        </row>
        <row r="29">
          <cell r="A29" t="str">
            <v xml:space="preserve">pupitre scolaire </v>
          </cell>
        </row>
        <row r="30">
          <cell r="A30" t="str">
            <v>siège</v>
          </cell>
        </row>
        <row r="31">
          <cell r="A31" t="str">
            <v>table de classe ou de restauration</v>
          </cell>
        </row>
        <row r="32">
          <cell r="A32" t="str">
            <v>table de cuisine</v>
          </cell>
        </row>
        <row r="33">
          <cell r="A33" t="str">
            <v>table de réunion / table 4 pieds</v>
          </cell>
        </row>
        <row r="34">
          <cell r="A34" t="str">
            <v>tableau d'affichage ou d'écriture</v>
          </cell>
        </row>
        <row r="35">
          <cell r="A35" t="str">
            <v xml:space="preserve">tableau noir salle de classe  (tôle émaillée) </v>
          </cell>
        </row>
        <row r="36">
          <cell r="A36" t="str">
            <v>tête et pied de lit</v>
          </cell>
        </row>
      </sheetData>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41"/>
  <sheetViews>
    <sheetView showGridLines="0" tabSelected="1" workbookViewId="0">
      <selection activeCell="H1" sqref="H1"/>
    </sheetView>
  </sheetViews>
  <sheetFormatPr baseColWidth="10" defaultColWidth="8.7265625" defaultRowHeight="14.5" x14ac:dyDescent="0.35"/>
  <cols>
    <col min="1" max="7" width="11.453125" customWidth="1"/>
    <col min="8" max="8" width="12.1796875" bestFit="1" customWidth="1"/>
    <col min="9" max="10" width="11.453125" customWidth="1"/>
    <col min="11" max="11" width="12.54296875" bestFit="1" customWidth="1"/>
    <col min="12" max="12" width="28.453125" bestFit="1" customWidth="1"/>
    <col min="13" max="256" width="11.453125" customWidth="1"/>
  </cols>
  <sheetData>
    <row r="1" spans="1:16" x14ac:dyDescent="0.35">
      <c r="A1" s="2"/>
      <c r="B1" s="2"/>
      <c r="C1" s="2"/>
      <c r="D1" s="2"/>
      <c r="E1" s="2"/>
      <c r="F1" s="2"/>
      <c r="G1" s="6" t="s">
        <v>0</v>
      </c>
      <c r="H1" s="5">
        <v>44013</v>
      </c>
      <c r="I1" s="2"/>
      <c r="J1" s="2"/>
      <c r="K1" s="2"/>
      <c r="L1" s="2"/>
      <c r="M1" s="2"/>
      <c r="N1" s="2"/>
      <c r="O1" s="2"/>
      <c r="P1" s="2"/>
    </row>
    <row r="2" spans="1:16" s="2" customFormat="1" x14ac:dyDescent="0.35"/>
    <row r="3" spans="1:16" s="2" customFormat="1" x14ac:dyDescent="0.35"/>
    <row r="4" spans="1:16" s="2" customFormat="1" x14ac:dyDescent="0.35">
      <c r="B4" s="236"/>
      <c r="C4" s="236"/>
      <c r="D4" s="236"/>
      <c r="E4" s="236"/>
      <c r="F4" s="236"/>
      <c r="G4" s="236"/>
      <c r="H4" s="236"/>
    </row>
    <row r="5" spans="1:16" s="2" customFormat="1" x14ac:dyDescent="0.35">
      <c r="B5" s="236"/>
      <c r="C5" s="236"/>
      <c r="D5" s="236"/>
      <c r="E5" s="236"/>
      <c r="F5" s="236"/>
      <c r="G5" s="236"/>
      <c r="H5" s="236"/>
    </row>
    <row r="6" spans="1:16" s="2" customFormat="1" x14ac:dyDescent="0.35"/>
    <row r="7" spans="1:16" s="2" customFormat="1" x14ac:dyDescent="0.35">
      <c r="A7" s="229"/>
      <c r="B7" s="229"/>
      <c r="C7" s="229"/>
      <c r="D7" s="229"/>
      <c r="E7" s="229"/>
      <c r="F7" s="229"/>
      <c r="G7" s="229"/>
      <c r="H7" s="229"/>
      <c r="I7" s="229"/>
    </row>
    <row r="8" spans="1:16" s="2" customFormat="1" x14ac:dyDescent="0.35">
      <c r="A8" s="229"/>
      <c r="B8" s="229"/>
      <c r="C8" s="229"/>
      <c r="D8" s="229"/>
      <c r="E8" s="229"/>
      <c r="F8" s="229"/>
      <c r="G8" s="229"/>
      <c r="H8" s="229"/>
      <c r="I8" s="229"/>
    </row>
    <row r="9" spans="1:16" s="2" customFormat="1" x14ac:dyDescent="0.35">
      <c r="A9" s="229"/>
      <c r="B9" s="229"/>
      <c r="C9" s="229"/>
      <c r="D9" s="229"/>
      <c r="E9" s="229"/>
      <c r="F9" s="229"/>
      <c r="G9" s="229"/>
      <c r="H9" s="229"/>
      <c r="I9" s="229"/>
    </row>
    <row r="10" spans="1:16" s="2" customFormat="1" x14ac:dyDescent="0.35">
      <c r="A10" s="233"/>
      <c r="B10" s="233"/>
      <c r="C10" s="233"/>
      <c r="D10" s="233"/>
      <c r="E10" s="233"/>
      <c r="F10" s="233"/>
      <c r="G10" s="233"/>
      <c r="H10" s="233"/>
      <c r="I10" s="233"/>
    </row>
    <row r="11" spans="1:16" s="2" customFormat="1" x14ac:dyDescent="0.35">
      <c r="A11" s="229"/>
      <c r="B11" s="229"/>
      <c r="C11" s="229"/>
      <c r="D11" s="229"/>
      <c r="E11" s="229"/>
      <c r="F11" s="229"/>
      <c r="G11" s="229"/>
      <c r="H11" s="229"/>
      <c r="I11" s="229"/>
    </row>
    <row r="12" spans="1:16" s="2" customFormat="1" x14ac:dyDescent="0.35">
      <c r="A12" s="229"/>
      <c r="B12" s="229"/>
      <c r="C12" s="229"/>
      <c r="D12" s="229"/>
      <c r="E12" s="229"/>
      <c r="F12" s="229"/>
      <c r="G12" s="229"/>
      <c r="H12" s="229"/>
      <c r="I12" s="229"/>
    </row>
    <row r="13" spans="1:16" s="2" customFormat="1" x14ac:dyDescent="0.35">
      <c r="A13" s="229"/>
      <c r="B13" s="229"/>
      <c r="C13" s="229"/>
      <c r="D13" s="229"/>
      <c r="E13" s="229"/>
      <c r="F13" s="229"/>
      <c r="G13" s="229"/>
      <c r="H13" s="229"/>
      <c r="I13" s="229"/>
    </row>
    <row r="14" spans="1:16" s="2" customFormat="1" x14ac:dyDescent="0.35">
      <c r="A14" s="229"/>
      <c r="B14" s="229"/>
      <c r="C14" s="229"/>
      <c r="D14" s="229"/>
      <c r="E14" s="229"/>
      <c r="F14" s="229"/>
      <c r="G14" s="229"/>
      <c r="H14" s="229"/>
      <c r="I14" s="229"/>
    </row>
    <row r="15" spans="1:16" s="2" customFormat="1" x14ac:dyDescent="0.35"/>
    <row r="16" spans="1:16" s="2" customFormat="1" ht="44.25" customHeight="1" x14ac:dyDescent="0.35">
      <c r="A16" s="230"/>
      <c r="B16" s="230"/>
      <c r="C16" s="230"/>
      <c r="D16" s="230"/>
      <c r="E16" s="230"/>
      <c r="F16" s="230"/>
      <c r="G16" s="230"/>
      <c r="H16" s="230"/>
      <c r="I16" s="230"/>
      <c r="J16" s="3"/>
      <c r="K16" s="3"/>
      <c r="L16" s="3"/>
      <c r="M16" s="3"/>
      <c r="N16" s="3"/>
      <c r="O16" s="3"/>
      <c r="P16" s="3"/>
    </row>
    <row r="17" spans="1:18" s="2" customFormat="1" ht="44.25" customHeight="1" x14ac:dyDescent="0.35">
      <c r="A17" s="230"/>
      <c r="B17" s="230"/>
      <c r="C17" s="230"/>
      <c r="D17" s="230"/>
      <c r="E17" s="230"/>
      <c r="F17" s="230"/>
      <c r="G17" s="230"/>
      <c r="H17" s="230"/>
      <c r="I17" s="230"/>
      <c r="J17" s="3"/>
      <c r="K17" s="3"/>
      <c r="L17" s="3"/>
      <c r="M17" s="3"/>
      <c r="N17" s="3"/>
      <c r="O17" s="3"/>
      <c r="P17" s="3"/>
    </row>
    <row r="18" spans="1:18" s="2" customFormat="1" ht="44.25" customHeight="1" x14ac:dyDescent="0.35">
      <c r="A18" s="230"/>
      <c r="B18" s="230"/>
      <c r="C18" s="230"/>
      <c r="D18" s="230"/>
      <c r="E18" s="230"/>
      <c r="F18" s="230"/>
      <c r="G18" s="230"/>
      <c r="H18" s="230"/>
      <c r="I18" s="230"/>
      <c r="J18" s="3"/>
      <c r="K18" s="3"/>
      <c r="L18" s="3"/>
      <c r="M18" s="3"/>
      <c r="N18" s="3"/>
      <c r="O18" s="3"/>
      <c r="P18" s="3"/>
    </row>
    <row r="19" spans="1:18" s="2" customFormat="1" x14ac:dyDescent="0.35"/>
    <row r="20" spans="1:18" ht="28.5" customHeight="1" x14ac:dyDescent="0.35">
      <c r="A20" s="230"/>
      <c r="B20" s="230"/>
      <c r="C20" s="230"/>
      <c r="D20" s="230"/>
      <c r="E20" s="230"/>
      <c r="F20" s="230"/>
      <c r="G20" s="230"/>
      <c r="H20" s="230"/>
      <c r="I20" s="230"/>
      <c r="J20" s="2"/>
      <c r="K20" s="2"/>
      <c r="L20" s="2"/>
      <c r="M20" s="2"/>
      <c r="N20" s="2"/>
      <c r="O20" s="2"/>
      <c r="P20" s="2"/>
      <c r="Q20" s="2"/>
      <c r="R20" s="2"/>
    </row>
    <row r="21" spans="1:18" x14ac:dyDescent="0.35">
      <c r="A21" s="229"/>
      <c r="B21" s="229"/>
      <c r="C21" s="229"/>
      <c r="D21" s="229"/>
      <c r="E21" s="229"/>
      <c r="F21" s="229"/>
      <c r="G21" s="229"/>
      <c r="H21" s="229"/>
      <c r="I21" s="229"/>
      <c r="J21" s="2"/>
      <c r="K21" s="2"/>
      <c r="L21" s="2"/>
      <c r="M21" s="2"/>
      <c r="N21" s="2"/>
      <c r="O21" s="2"/>
      <c r="P21" s="2"/>
      <c r="Q21" s="2"/>
      <c r="R21" s="2"/>
    </row>
    <row r="22" spans="1:18" ht="29.25" customHeight="1" x14ac:dyDescent="0.35">
      <c r="A22" s="230"/>
      <c r="B22" s="230"/>
      <c r="C22" s="230"/>
      <c r="D22" s="230"/>
      <c r="E22" s="230"/>
      <c r="F22" s="230"/>
      <c r="G22" s="230"/>
      <c r="H22" s="230"/>
      <c r="I22" s="230"/>
      <c r="J22" s="2"/>
      <c r="K22" s="2"/>
      <c r="L22" s="2"/>
      <c r="M22" s="2"/>
      <c r="N22" s="2"/>
      <c r="O22" s="2"/>
      <c r="P22" s="2"/>
      <c r="Q22" s="2"/>
      <c r="R22" s="2"/>
    </row>
    <row r="23" spans="1:18" ht="32.25" customHeight="1" x14ac:dyDescent="0.35">
      <c r="A23" s="230"/>
      <c r="B23" s="230"/>
      <c r="C23" s="230"/>
      <c r="D23" s="230"/>
      <c r="E23" s="230"/>
      <c r="F23" s="230"/>
      <c r="G23" s="230"/>
      <c r="H23" s="230"/>
      <c r="I23" s="230"/>
      <c r="J23" s="2"/>
      <c r="K23" s="2"/>
      <c r="L23" s="2"/>
      <c r="M23" s="2"/>
      <c r="N23" s="2"/>
      <c r="O23" s="2"/>
      <c r="P23" s="2"/>
      <c r="Q23" s="2"/>
      <c r="R23" s="2"/>
    </row>
    <row r="24" spans="1:18" x14ac:dyDescent="0.35">
      <c r="A24" s="229"/>
      <c r="B24" s="229"/>
      <c r="C24" s="229"/>
      <c r="D24" s="229"/>
      <c r="E24" s="229"/>
      <c r="F24" s="229"/>
      <c r="G24" s="229"/>
      <c r="H24" s="229"/>
      <c r="I24" s="229"/>
      <c r="J24" s="2"/>
      <c r="K24" s="2"/>
      <c r="L24" s="2"/>
      <c r="M24" s="2"/>
      <c r="N24" s="2"/>
      <c r="O24" s="2"/>
      <c r="P24" s="2"/>
      <c r="Q24" s="2"/>
      <c r="R24" s="2"/>
    </row>
    <row r="25" spans="1:18" ht="30" customHeight="1" x14ac:dyDescent="0.35">
      <c r="A25" s="230"/>
      <c r="B25" s="230"/>
      <c r="C25" s="230"/>
      <c r="D25" s="230"/>
      <c r="E25" s="230"/>
      <c r="F25" s="230"/>
      <c r="G25" s="230"/>
      <c r="H25" s="230"/>
      <c r="I25" s="230"/>
      <c r="J25" s="2"/>
      <c r="K25" s="2"/>
      <c r="L25" s="2"/>
      <c r="M25" s="2"/>
      <c r="N25" s="2"/>
      <c r="O25" s="2"/>
      <c r="P25" s="2"/>
      <c r="Q25" s="2"/>
      <c r="R25" s="2"/>
    </row>
    <row r="26" spans="1:18" s="2" customFormat="1" x14ac:dyDescent="0.35">
      <c r="A26" s="230"/>
      <c r="B26" s="230"/>
      <c r="C26" s="230"/>
      <c r="D26" s="230"/>
      <c r="E26" s="230"/>
      <c r="F26" s="230"/>
      <c r="G26" s="230"/>
      <c r="H26" s="230"/>
      <c r="I26" s="230"/>
    </row>
    <row r="27" spans="1:18" s="2" customFormat="1" ht="30.75" customHeight="1" x14ac:dyDescent="0.35">
      <c r="A27" s="235"/>
      <c r="B27" s="235"/>
      <c r="C27" s="235"/>
      <c r="D27" s="235"/>
      <c r="E27" s="235"/>
      <c r="F27" s="235"/>
      <c r="G27" s="235"/>
      <c r="H27" s="235"/>
      <c r="I27" s="235"/>
    </row>
    <row r="29" spans="1:18" s="2" customFormat="1" x14ac:dyDescent="0.35">
      <c r="J29" s="229"/>
      <c r="K29" s="229"/>
      <c r="L29" s="229"/>
      <c r="M29" s="229"/>
      <c r="N29" s="229"/>
      <c r="O29" s="229"/>
      <c r="P29" s="229"/>
      <c r="Q29" s="229"/>
      <c r="R29" s="229"/>
    </row>
    <row r="30" spans="1:18" x14ac:dyDescent="0.35">
      <c r="A30" s="2"/>
      <c r="B30" s="2"/>
      <c r="C30" s="2"/>
      <c r="D30" s="2"/>
      <c r="E30" s="2"/>
      <c r="F30" s="2"/>
      <c r="G30" s="2"/>
      <c r="H30" s="2"/>
      <c r="I30" s="2"/>
      <c r="J30" s="233"/>
      <c r="K30" s="233"/>
      <c r="L30" s="233"/>
      <c r="M30" s="233"/>
      <c r="N30" s="233"/>
      <c r="O30" s="233"/>
      <c r="P30" s="233"/>
      <c r="Q30" s="233"/>
      <c r="R30" s="233"/>
    </row>
    <row r="31" spans="1:18" s="2" customFormat="1" x14ac:dyDescent="0.35">
      <c r="J31" s="234"/>
      <c r="K31" s="234"/>
      <c r="L31" s="234"/>
      <c r="M31" s="234"/>
      <c r="N31" s="234"/>
      <c r="O31" s="234"/>
      <c r="P31" s="234"/>
      <c r="Q31" s="234"/>
      <c r="R31" s="234"/>
    </row>
    <row r="32" spans="1:18" x14ac:dyDescent="0.35">
      <c r="A32" s="2"/>
      <c r="B32" s="2"/>
      <c r="C32" s="2"/>
      <c r="D32" s="2"/>
      <c r="E32" s="2"/>
      <c r="F32" s="2"/>
      <c r="G32" s="2"/>
      <c r="H32" s="2"/>
      <c r="I32" s="2"/>
      <c r="J32" s="229"/>
      <c r="K32" s="229"/>
      <c r="L32" s="229"/>
      <c r="M32" s="229"/>
      <c r="N32" s="229"/>
      <c r="O32" s="229"/>
      <c r="P32" s="229"/>
      <c r="Q32" s="229"/>
      <c r="R32" s="229"/>
    </row>
    <row r="33" spans="10:18" x14ac:dyDescent="0.35">
      <c r="J33" s="234"/>
      <c r="K33" s="234"/>
      <c r="L33" s="234"/>
      <c r="M33" s="234"/>
      <c r="N33" s="234"/>
      <c r="O33" s="234"/>
      <c r="P33" s="234"/>
      <c r="Q33" s="234"/>
      <c r="R33" s="234"/>
    </row>
    <row r="34" spans="10:18" ht="31.5" customHeight="1" x14ac:dyDescent="0.35">
      <c r="J34" s="230"/>
      <c r="K34" s="229"/>
      <c r="L34" s="229"/>
      <c r="M34" s="229"/>
      <c r="N34" s="229"/>
      <c r="O34" s="229"/>
      <c r="P34" s="229"/>
      <c r="Q34" s="229"/>
      <c r="R34" s="229"/>
    </row>
    <row r="35" spans="10:18" ht="30.75" customHeight="1" x14ac:dyDescent="0.35">
      <c r="J35" s="230"/>
      <c r="K35" s="229"/>
      <c r="L35" s="229"/>
      <c r="M35" s="229"/>
      <c r="N35" s="229"/>
      <c r="O35" s="229"/>
      <c r="P35" s="229"/>
      <c r="Q35" s="229"/>
      <c r="R35" s="229"/>
    </row>
    <row r="36" spans="10:18" x14ac:dyDescent="0.35">
      <c r="J36" s="229"/>
      <c r="K36" s="229"/>
      <c r="L36" s="229"/>
      <c r="M36" s="229"/>
      <c r="N36" s="229"/>
      <c r="O36" s="229"/>
      <c r="P36" s="229"/>
      <c r="Q36" s="229"/>
      <c r="R36" s="229"/>
    </row>
    <row r="37" spans="10:18" x14ac:dyDescent="0.35">
      <c r="J37" s="233"/>
      <c r="K37" s="233"/>
      <c r="L37" s="233"/>
      <c r="M37" s="233"/>
      <c r="N37" s="233"/>
      <c r="O37" s="233"/>
      <c r="P37" s="233"/>
      <c r="Q37" s="233"/>
      <c r="R37" s="233"/>
    </row>
    <row r="38" spans="10:18" x14ac:dyDescent="0.35">
      <c r="J38" s="234"/>
      <c r="K38" s="234"/>
      <c r="L38" s="234"/>
      <c r="M38" s="234"/>
      <c r="N38" s="234"/>
      <c r="O38" s="234"/>
      <c r="P38" s="234"/>
      <c r="Q38" s="234"/>
      <c r="R38" s="234"/>
    </row>
    <row r="39" spans="10:18" s="2" customFormat="1" ht="30" customHeight="1" x14ac:dyDescent="0.35">
      <c r="J39" s="230"/>
      <c r="K39" s="229"/>
      <c r="L39" s="229"/>
      <c r="M39" s="229"/>
      <c r="N39" s="229"/>
      <c r="O39" s="229"/>
      <c r="P39" s="229"/>
      <c r="Q39" s="229"/>
      <c r="R39" s="229"/>
    </row>
    <row r="40" spans="10:18" s="2" customFormat="1" ht="30.75" customHeight="1" x14ac:dyDescent="0.35">
      <c r="J40" s="230"/>
      <c r="K40" s="229"/>
      <c r="L40" s="229"/>
      <c r="M40" s="229"/>
      <c r="N40" s="229"/>
      <c r="O40" s="229"/>
      <c r="P40" s="229"/>
      <c r="Q40" s="229"/>
      <c r="R40" s="229"/>
    </row>
    <row r="41" spans="10:18" s="2" customFormat="1" ht="29.25" customHeight="1" x14ac:dyDescent="0.35">
      <c r="J41" s="230"/>
      <c r="K41" s="229"/>
      <c r="L41" s="229"/>
      <c r="M41" s="229"/>
      <c r="N41" s="229"/>
      <c r="O41" s="229"/>
      <c r="P41" s="229"/>
      <c r="Q41" s="229"/>
      <c r="R41" s="229"/>
    </row>
    <row r="42" spans="10:18" s="2" customFormat="1" x14ac:dyDescent="0.35">
      <c r="J42" s="234"/>
      <c r="K42" s="234"/>
      <c r="L42" s="234"/>
      <c r="M42" s="234"/>
      <c r="N42" s="234"/>
      <c r="O42" s="234"/>
      <c r="P42" s="234"/>
      <c r="Q42" s="234"/>
      <c r="R42" s="234"/>
    </row>
    <row r="43" spans="10:18" s="2" customFormat="1" ht="30.75" customHeight="1" x14ac:dyDescent="0.35">
      <c r="J43" s="230"/>
      <c r="K43" s="229"/>
      <c r="L43" s="229"/>
      <c r="M43" s="229"/>
      <c r="N43" s="229"/>
      <c r="O43" s="229"/>
      <c r="P43" s="229"/>
      <c r="Q43" s="229"/>
      <c r="R43" s="229"/>
    </row>
    <row r="44" spans="10:18" s="2" customFormat="1" ht="30" customHeight="1" x14ac:dyDescent="0.35">
      <c r="J44" s="230"/>
      <c r="K44" s="229"/>
      <c r="L44" s="229"/>
      <c r="M44" s="229"/>
      <c r="N44" s="229"/>
      <c r="O44" s="229"/>
      <c r="P44" s="229"/>
      <c r="Q44" s="229"/>
      <c r="R44" s="229"/>
    </row>
    <row r="45" spans="10:18" s="2" customFormat="1" ht="45" customHeight="1" x14ac:dyDescent="0.35">
      <c r="J45" s="230"/>
      <c r="K45" s="229"/>
      <c r="L45" s="229"/>
      <c r="M45" s="229"/>
      <c r="N45" s="229"/>
      <c r="O45" s="229"/>
      <c r="P45" s="229"/>
      <c r="Q45" s="229"/>
      <c r="R45" s="229"/>
    </row>
    <row r="46" spans="10:18" s="2" customFormat="1" x14ac:dyDescent="0.35">
      <c r="J46" s="3"/>
      <c r="K46" s="1"/>
      <c r="L46" s="1"/>
      <c r="M46" s="1"/>
      <c r="N46" s="1"/>
      <c r="O46" s="1"/>
      <c r="P46" s="1"/>
      <c r="Q46" s="1"/>
      <c r="R46" s="1"/>
    </row>
    <row r="47" spans="10:18" s="2" customFormat="1" x14ac:dyDescent="0.35">
      <c r="J47" s="230"/>
      <c r="K47" s="230"/>
      <c r="L47" s="230"/>
      <c r="M47" s="230"/>
      <c r="N47" s="230"/>
      <c r="O47" s="230"/>
      <c r="P47" s="230"/>
      <c r="Q47" s="230"/>
      <c r="R47" s="230"/>
    </row>
    <row r="48" spans="10:18" s="2" customFormat="1" x14ac:dyDescent="0.35">
      <c r="J48" s="80"/>
      <c r="K48" s="80"/>
      <c r="L48" s="80"/>
      <c r="M48" s="80"/>
      <c r="N48" s="80"/>
      <c r="O48" s="80"/>
      <c r="P48" s="80"/>
      <c r="Q48" s="80"/>
      <c r="R48" s="80"/>
    </row>
    <row r="49" spans="1:18" s="2" customFormat="1" ht="31.5" customHeight="1" x14ac:dyDescent="0.35">
      <c r="J49" s="231"/>
      <c r="K49" s="232"/>
      <c r="L49" s="232"/>
      <c r="M49" s="232"/>
      <c r="N49" s="232"/>
      <c r="O49" s="232"/>
      <c r="P49" s="232"/>
      <c r="Q49" s="232"/>
      <c r="R49" s="232"/>
    </row>
    <row r="50" spans="1:18" s="2" customFormat="1" x14ac:dyDescent="0.35">
      <c r="J50" s="229"/>
      <c r="K50" s="229"/>
      <c r="L50" s="229"/>
      <c r="M50" s="229"/>
      <c r="N50" s="229"/>
      <c r="O50" s="229"/>
      <c r="P50" s="229"/>
      <c r="Q50" s="229"/>
      <c r="R50" s="229"/>
    </row>
    <row r="51" spans="1:18" s="2" customFormat="1" x14ac:dyDescent="0.35">
      <c r="J51" s="232"/>
      <c r="K51" s="232"/>
      <c r="L51" s="232"/>
      <c r="M51" s="232"/>
      <c r="N51" s="232"/>
      <c r="O51" s="232"/>
      <c r="P51" s="232"/>
      <c r="Q51" s="232"/>
      <c r="R51" s="232"/>
    </row>
    <row r="52" spans="1:18" s="2" customFormat="1" x14ac:dyDescent="0.35">
      <c r="J52" s="79"/>
      <c r="K52" s="79"/>
      <c r="L52" s="79"/>
      <c r="M52" s="79"/>
      <c r="N52" s="78"/>
      <c r="O52" s="78"/>
      <c r="P52" s="78"/>
      <c r="Q52" s="78"/>
      <c r="R52" s="78"/>
    </row>
    <row r="53" spans="1:18" s="2" customFormat="1" ht="123.75" customHeight="1" x14ac:dyDescent="0.35">
      <c r="K53" s="8"/>
      <c r="L53" s="7"/>
      <c r="M53" s="7"/>
      <c r="N53" s="7"/>
      <c r="O53" s="7"/>
      <c r="P53" s="7"/>
      <c r="Q53" s="7"/>
      <c r="R53" s="7"/>
    </row>
    <row r="54" spans="1:18" s="2" customFormat="1" x14ac:dyDescent="0.35">
      <c r="A54" s="84"/>
      <c r="B54" s="78"/>
      <c r="C54" s="78"/>
      <c r="D54" s="78"/>
      <c r="E54" s="78"/>
      <c r="F54" s="78"/>
      <c r="G54" s="78"/>
      <c r="H54" s="78"/>
      <c r="I54" s="78"/>
    </row>
    <row r="55" spans="1:18" s="2" customFormat="1" x14ac:dyDescent="0.35">
      <c r="A55" s="233"/>
      <c r="B55" s="233"/>
      <c r="C55" s="233"/>
      <c r="D55" s="233"/>
      <c r="E55" s="233"/>
      <c r="F55" s="233"/>
      <c r="G55" s="233"/>
      <c r="H55" s="233"/>
      <c r="I55" s="233"/>
    </row>
    <row r="56" spans="1:18" s="2" customFormat="1" x14ac:dyDescent="0.35">
      <c r="A56" s="229"/>
      <c r="B56" s="229"/>
      <c r="C56" s="229"/>
      <c r="D56" s="229"/>
      <c r="E56" s="229"/>
      <c r="F56" s="229"/>
      <c r="G56" s="229"/>
      <c r="H56" s="229"/>
      <c r="I56" s="229"/>
    </row>
    <row r="57" spans="1:18" s="2" customFormat="1" x14ac:dyDescent="0.35">
      <c r="A57" s="229"/>
      <c r="B57" s="229"/>
      <c r="C57" s="229"/>
      <c r="D57" s="229"/>
      <c r="E57" s="229"/>
      <c r="F57" s="229"/>
      <c r="G57" s="229"/>
      <c r="H57" s="229"/>
      <c r="I57" s="229"/>
    </row>
    <row r="58" spans="1:18" s="2" customFormat="1" x14ac:dyDescent="0.35">
      <c r="A58" s="229"/>
      <c r="B58" s="229"/>
      <c r="C58" s="229"/>
      <c r="D58" s="229"/>
      <c r="E58" s="229"/>
      <c r="F58" s="229"/>
      <c r="G58" s="229"/>
      <c r="H58" s="229"/>
      <c r="I58" s="229"/>
    </row>
    <row r="59" spans="1:18" s="2" customFormat="1" x14ac:dyDescent="0.35">
      <c r="A59" s="229"/>
      <c r="B59" s="229"/>
      <c r="C59" s="229"/>
      <c r="D59" s="229"/>
      <c r="E59" s="229"/>
      <c r="F59" s="229"/>
      <c r="G59" s="229"/>
      <c r="H59" s="229"/>
      <c r="I59" s="229"/>
    </row>
    <row r="60" spans="1:18" s="2" customFormat="1" x14ac:dyDescent="0.35">
      <c r="A60" s="229"/>
      <c r="B60" s="229"/>
      <c r="C60" s="229"/>
      <c r="D60" s="229"/>
      <c r="E60" s="229"/>
      <c r="F60" s="229"/>
      <c r="G60" s="229"/>
      <c r="H60" s="229"/>
      <c r="I60" s="229"/>
    </row>
    <row r="61" spans="1:18" s="2" customFormat="1" x14ac:dyDescent="0.35">
      <c r="A61" s="229"/>
      <c r="B61" s="229"/>
      <c r="C61" s="229"/>
      <c r="D61" s="229"/>
      <c r="E61" s="229"/>
      <c r="F61" s="229"/>
      <c r="G61" s="229"/>
      <c r="H61" s="229"/>
      <c r="I61" s="229"/>
    </row>
    <row r="62" spans="1:18" s="2" customFormat="1" x14ac:dyDescent="0.35">
      <c r="A62" s="229"/>
      <c r="B62" s="229"/>
      <c r="C62" s="229"/>
      <c r="D62" s="229"/>
      <c r="E62" s="229"/>
      <c r="F62" s="229"/>
      <c r="G62" s="229"/>
      <c r="H62" s="229"/>
      <c r="I62" s="229"/>
    </row>
    <row r="63" spans="1:18" s="2" customFormat="1" x14ac:dyDescent="0.35">
      <c r="A63" s="229"/>
      <c r="B63" s="229"/>
      <c r="C63" s="229"/>
      <c r="D63" s="229"/>
      <c r="E63" s="229"/>
      <c r="F63" s="229"/>
      <c r="G63" s="229"/>
      <c r="H63" s="229"/>
      <c r="I63" s="229"/>
    </row>
    <row r="64" spans="1:18" s="2" customFormat="1" x14ac:dyDescent="0.35">
      <c r="A64" s="229"/>
      <c r="B64" s="229"/>
      <c r="C64" s="229"/>
      <c r="D64" s="229"/>
      <c r="E64" s="229"/>
      <c r="F64" s="229"/>
      <c r="G64" s="229"/>
      <c r="H64" s="229"/>
      <c r="I64" s="229"/>
    </row>
    <row r="65" spans="1:16" s="2" customFormat="1" x14ac:dyDescent="0.35">
      <c r="A65" s="229"/>
      <c r="B65" s="229"/>
      <c r="C65" s="229"/>
      <c r="D65" s="229"/>
      <c r="E65" s="229"/>
      <c r="F65" s="229"/>
      <c r="G65" s="229"/>
      <c r="H65" s="229"/>
      <c r="I65" s="229"/>
    </row>
    <row r="66" spans="1:16" s="2" customFormat="1" x14ac:dyDescent="0.35">
      <c r="A66" s="229"/>
      <c r="B66" s="229"/>
      <c r="C66" s="229"/>
      <c r="D66" s="229"/>
      <c r="E66" s="229"/>
      <c r="F66" s="229"/>
      <c r="G66" s="229"/>
      <c r="H66" s="229"/>
      <c r="I66" s="229"/>
    </row>
    <row r="67" spans="1:16" s="2" customFormat="1" x14ac:dyDescent="0.35">
      <c r="A67" s="229"/>
      <c r="B67" s="229"/>
      <c r="C67" s="229"/>
      <c r="D67" s="229"/>
      <c r="E67" s="229"/>
      <c r="F67" s="229"/>
      <c r="G67" s="229"/>
      <c r="H67" s="229"/>
      <c r="I67" s="229"/>
    </row>
    <row r="68" spans="1:16" s="2" customFormat="1" x14ac:dyDescent="0.35">
      <c r="A68" s="229"/>
      <c r="B68" s="229"/>
      <c r="C68" s="229"/>
      <c r="D68" s="229"/>
      <c r="E68" s="229"/>
      <c r="F68" s="229"/>
      <c r="G68" s="229"/>
      <c r="H68" s="229"/>
      <c r="I68" s="229"/>
    </row>
    <row r="69" spans="1:16" s="2" customFormat="1" x14ac:dyDescent="0.35">
      <c r="A69" s="229"/>
      <c r="B69" s="229"/>
      <c r="C69" s="229"/>
      <c r="D69" s="229"/>
      <c r="E69" s="229"/>
      <c r="F69" s="229"/>
      <c r="G69" s="229"/>
      <c r="H69" s="229"/>
      <c r="I69" s="229"/>
    </row>
    <row r="70" spans="1:16" s="2" customFormat="1" x14ac:dyDescent="0.35">
      <c r="A70" s="229"/>
      <c r="B70" s="229"/>
      <c r="C70" s="229"/>
      <c r="D70" s="229"/>
      <c r="E70" s="229"/>
      <c r="F70" s="229"/>
      <c r="G70" s="229"/>
      <c r="H70" s="229"/>
      <c r="I70" s="229"/>
    </row>
    <row r="71" spans="1:16" s="2" customFormat="1" x14ac:dyDescent="0.35">
      <c r="A71" s="229"/>
      <c r="B71" s="229"/>
      <c r="C71" s="229"/>
      <c r="D71" s="229"/>
      <c r="E71" s="229"/>
      <c r="F71" s="229"/>
      <c r="G71" s="229"/>
      <c r="H71" s="229"/>
      <c r="I71" s="229"/>
    </row>
    <row r="72" spans="1:16" s="2" customFormat="1" x14ac:dyDescent="0.35">
      <c r="A72" s="229"/>
      <c r="B72" s="229"/>
      <c r="C72" s="229"/>
      <c r="D72" s="229"/>
      <c r="E72" s="229"/>
      <c r="F72" s="229"/>
      <c r="G72" s="229"/>
      <c r="H72" s="229"/>
      <c r="I72" s="229"/>
    </row>
    <row r="73" spans="1:16" s="2" customFormat="1" x14ac:dyDescent="0.35">
      <c r="A73" s="229"/>
      <c r="B73" s="229"/>
      <c r="C73" s="229"/>
      <c r="D73" s="229"/>
      <c r="E73" s="229"/>
      <c r="F73" s="229"/>
      <c r="G73" s="229"/>
      <c r="H73" s="229"/>
      <c r="I73" s="229"/>
    </row>
    <row r="74" spans="1:16" s="2" customFormat="1" x14ac:dyDescent="0.35">
      <c r="A74" s="229"/>
      <c r="B74" s="229"/>
      <c r="C74" s="229"/>
      <c r="D74" s="229"/>
      <c r="E74" s="229"/>
      <c r="F74" s="229"/>
      <c r="G74" s="229"/>
      <c r="H74" s="229"/>
      <c r="I74" s="229"/>
    </row>
    <row r="75" spans="1:16" s="2" customFormat="1" x14ac:dyDescent="0.35">
      <c r="A75" s="229"/>
      <c r="B75" s="229"/>
      <c r="C75" s="229"/>
      <c r="D75" s="229"/>
      <c r="E75" s="229"/>
      <c r="F75" s="229"/>
      <c r="G75" s="229"/>
      <c r="H75" s="229"/>
      <c r="I75" s="229"/>
    </row>
    <row r="76" spans="1:16" s="2" customFormat="1" x14ac:dyDescent="0.35">
      <c r="A76" s="229"/>
      <c r="B76" s="229"/>
      <c r="C76" s="229"/>
      <c r="D76" s="229"/>
      <c r="E76" s="229"/>
      <c r="F76" s="229"/>
      <c r="G76" s="229"/>
      <c r="H76" s="229"/>
      <c r="I76" s="229"/>
    </row>
    <row r="77" spans="1:16" s="2" customFormat="1" x14ac:dyDescent="0.35">
      <c r="A77" s="229"/>
      <c r="B77" s="229"/>
      <c r="C77" s="229"/>
      <c r="D77" s="229"/>
      <c r="E77" s="229"/>
      <c r="F77" s="229"/>
      <c r="G77" s="229"/>
      <c r="H77" s="229"/>
      <c r="I77" s="229"/>
    </row>
    <row r="78" spans="1:16" x14ac:dyDescent="0.35">
      <c r="A78" s="2"/>
      <c r="B78" s="2"/>
      <c r="C78" s="2"/>
      <c r="D78" s="2"/>
      <c r="E78" s="2"/>
      <c r="F78" s="2"/>
      <c r="G78" s="2"/>
      <c r="H78" s="2"/>
      <c r="I78" s="2"/>
      <c r="J78" s="2"/>
      <c r="K78" s="2"/>
      <c r="L78" s="2"/>
      <c r="M78" s="2"/>
      <c r="N78" s="2"/>
      <c r="O78" s="2"/>
      <c r="P78" s="2"/>
    </row>
    <row r="79" spans="1:16" x14ac:dyDescent="0.35">
      <c r="A79" s="2"/>
      <c r="B79" s="2"/>
      <c r="C79" s="2"/>
      <c r="D79" s="2"/>
      <c r="E79" s="2"/>
      <c r="F79" s="2"/>
      <c r="G79" s="2"/>
      <c r="H79" s="2"/>
      <c r="I79" s="2"/>
      <c r="J79" s="2"/>
      <c r="K79" s="2"/>
      <c r="L79" s="2"/>
      <c r="M79" s="2"/>
      <c r="N79" s="2"/>
      <c r="O79" s="2"/>
      <c r="P79" s="2"/>
    </row>
    <row r="80" spans="1:16" x14ac:dyDescent="0.35">
      <c r="A80" s="2"/>
      <c r="B80" s="2"/>
      <c r="C80" s="2"/>
      <c r="D80" s="2"/>
      <c r="E80" s="2"/>
      <c r="F80" s="2"/>
      <c r="G80" s="2"/>
      <c r="H80" s="2"/>
      <c r="I80" s="2"/>
      <c r="J80" s="2"/>
      <c r="K80" s="2"/>
      <c r="L80" s="2"/>
      <c r="M80" s="2"/>
      <c r="N80" s="2"/>
      <c r="O80" s="2"/>
      <c r="P80" s="2"/>
    </row>
    <row r="81" spans="1:16" x14ac:dyDescent="0.35">
      <c r="A81" s="2"/>
      <c r="B81" s="2"/>
      <c r="C81" s="2"/>
      <c r="D81" s="2"/>
      <c r="E81" s="2"/>
      <c r="F81" s="2"/>
      <c r="G81" s="2"/>
      <c r="H81" s="2"/>
      <c r="I81" s="2"/>
      <c r="J81" s="2"/>
      <c r="K81" s="2"/>
      <c r="L81" s="2"/>
      <c r="M81" s="2"/>
      <c r="N81" s="2"/>
      <c r="O81" s="2"/>
      <c r="P81" s="2"/>
    </row>
    <row r="82" spans="1:16" x14ac:dyDescent="0.35">
      <c r="A82" s="2"/>
      <c r="B82" s="2"/>
      <c r="C82" s="2"/>
      <c r="D82" s="2"/>
      <c r="E82" s="2"/>
      <c r="F82" s="2"/>
      <c r="G82" s="2"/>
      <c r="H82" s="2"/>
      <c r="I82" s="2"/>
      <c r="J82" s="2"/>
      <c r="K82" s="2"/>
      <c r="L82" s="2"/>
      <c r="M82" s="2"/>
      <c r="N82" s="2"/>
      <c r="O82" s="2"/>
      <c r="P82" s="2"/>
    </row>
    <row r="83" spans="1:16" x14ac:dyDescent="0.35">
      <c r="A83" s="2"/>
      <c r="B83" s="2"/>
      <c r="C83" s="2"/>
      <c r="D83" s="2"/>
      <c r="E83" s="2"/>
      <c r="F83" s="2"/>
      <c r="G83" s="2"/>
      <c r="H83" s="2"/>
      <c r="I83" s="2"/>
      <c r="J83" s="2"/>
      <c r="K83" s="2"/>
      <c r="L83" s="2"/>
      <c r="M83" s="2"/>
      <c r="N83" s="2"/>
      <c r="O83" s="2"/>
      <c r="P83" s="2"/>
    </row>
    <row r="84" spans="1:16" x14ac:dyDescent="0.35">
      <c r="A84" s="2"/>
      <c r="B84" s="2"/>
      <c r="C84" s="2"/>
      <c r="D84" s="2"/>
      <c r="E84" s="2"/>
      <c r="F84" s="2"/>
      <c r="G84" s="2"/>
      <c r="H84" s="2"/>
      <c r="I84" s="2"/>
      <c r="J84" s="2"/>
      <c r="K84" s="2"/>
      <c r="L84" s="2"/>
      <c r="M84" s="2"/>
      <c r="N84" s="2"/>
      <c r="O84" s="2"/>
      <c r="P84" s="2"/>
    </row>
    <row r="85" spans="1:16" x14ac:dyDescent="0.35">
      <c r="A85" s="2"/>
      <c r="B85" s="2"/>
      <c r="C85" s="2"/>
      <c r="D85" s="2"/>
      <c r="E85" s="2"/>
      <c r="F85" s="2"/>
      <c r="G85" s="2"/>
      <c r="H85" s="2"/>
      <c r="I85" s="2"/>
      <c r="J85" s="2"/>
      <c r="K85" s="2"/>
      <c r="L85" s="2"/>
      <c r="M85" s="2"/>
      <c r="N85" s="2"/>
      <c r="O85" s="2"/>
      <c r="P85" s="2"/>
    </row>
    <row r="86" spans="1:16" x14ac:dyDescent="0.35">
      <c r="A86" s="2"/>
      <c r="B86" s="2"/>
      <c r="C86" s="2"/>
      <c r="D86" s="2"/>
      <c r="E86" s="2"/>
      <c r="F86" s="2"/>
      <c r="G86" s="2"/>
      <c r="H86" s="2"/>
      <c r="I86" s="2"/>
      <c r="J86" s="2"/>
      <c r="K86" s="2"/>
      <c r="L86" s="2"/>
      <c r="M86" s="2"/>
      <c r="N86" s="2"/>
      <c r="O86" s="2"/>
      <c r="P86" s="2"/>
    </row>
    <row r="87" spans="1:16" x14ac:dyDescent="0.35">
      <c r="A87" s="2"/>
      <c r="B87" s="2"/>
      <c r="C87" s="2"/>
      <c r="D87" s="2"/>
      <c r="E87" s="2"/>
      <c r="F87" s="2"/>
      <c r="G87" s="2"/>
      <c r="H87" s="2"/>
      <c r="I87" s="2"/>
      <c r="J87" s="2"/>
      <c r="K87" s="2"/>
      <c r="L87" s="2"/>
      <c r="M87" s="2"/>
      <c r="N87" s="2"/>
      <c r="O87" s="2"/>
      <c r="P87" s="2"/>
    </row>
    <row r="88" spans="1:16" x14ac:dyDescent="0.35">
      <c r="A88" s="2"/>
      <c r="B88" s="2"/>
      <c r="C88" s="2"/>
      <c r="D88" s="2"/>
      <c r="E88" s="2"/>
      <c r="F88" s="2"/>
      <c r="G88" s="2"/>
      <c r="H88" s="2"/>
      <c r="I88" s="2"/>
      <c r="J88" s="2"/>
      <c r="K88" s="2"/>
      <c r="L88" s="2"/>
      <c r="M88" s="2"/>
      <c r="N88" s="2"/>
      <c r="O88" s="2"/>
      <c r="P88" s="2"/>
    </row>
    <row r="89" spans="1:16" x14ac:dyDescent="0.35">
      <c r="A89" s="2"/>
      <c r="B89" s="2"/>
      <c r="C89" s="2"/>
      <c r="D89" s="2"/>
      <c r="E89" s="2"/>
      <c r="F89" s="2"/>
      <c r="G89" s="2"/>
      <c r="H89" s="2"/>
      <c r="I89" s="2"/>
      <c r="J89" s="2"/>
      <c r="K89" s="2"/>
      <c r="L89" s="2"/>
      <c r="M89" s="2"/>
      <c r="N89" s="2"/>
      <c r="O89" s="2"/>
      <c r="P89" s="2"/>
    </row>
    <row r="90" spans="1:16" x14ac:dyDescent="0.35">
      <c r="A90" s="2"/>
      <c r="B90" s="2"/>
      <c r="C90" s="2"/>
      <c r="D90" s="2"/>
      <c r="E90" s="2"/>
      <c r="F90" s="2"/>
      <c r="G90" s="2"/>
      <c r="H90" s="2"/>
      <c r="I90" s="2"/>
      <c r="J90" s="2"/>
      <c r="K90" s="2"/>
      <c r="L90" s="2"/>
      <c r="M90" s="2"/>
      <c r="N90" s="2"/>
      <c r="O90" s="2"/>
      <c r="P90" s="2"/>
    </row>
    <row r="91" spans="1:16" x14ac:dyDescent="0.35">
      <c r="A91" s="2"/>
      <c r="B91" s="2"/>
      <c r="C91" s="2"/>
      <c r="D91" s="2"/>
      <c r="E91" s="2"/>
      <c r="F91" s="2"/>
      <c r="G91" s="2"/>
      <c r="H91" s="2"/>
      <c r="I91" s="2"/>
      <c r="J91" s="2"/>
      <c r="K91" s="2"/>
      <c r="L91" s="2"/>
      <c r="M91" s="2"/>
      <c r="N91" s="2"/>
      <c r="O91" s="2"/>
      <c r="P91" s="2"/>
    </row>
    <row r="92" spans="1:16" x14ac:dyDescent="0.35">
      <c r="A92" s="2"/>
      <c r="B92" s="2"/>
      <c r="C92" s="2"/>
      <c r="D92" s="2"/>
      <c r="E92" s="2"/>
      <c r="F92" s="2"/>
      <c r="G92" s="2"/>
      <c r="H92" s="2"/>
      <c r="I92" s="2"/>
      <c r="J92" s="2"/>
      <c r="K92" s="2"/>
      <c r="L92" s="2"/>
      <c r="M92" s="2"/>
      <c r="N92" s="2"/>
      <c r="O92" s="2"/>
      <c r="P92" s="2"/>
    </row>
    <row r="93" spans="1:16" x14ac:dyDescent="0.35">
      <c r="A93" s="2"/>
      <c r="B93" s="2"/>
      <c r="C93" s="2"/>
      <c r="D93" s="2"/>
      <c r="E93" s="2"/>
      <c r="F93" s="2"/>
      <c r="G93" s="2"/>
      <c r="H93" s="2"/>
      <c r="I93" s="2"/>
      <c r="J93" s="2"/>
      <c r="K93" s="2"/>
      <c r="L93" s="2"/>
      <c r="M93" s="2"/>
      <c r="N93" s="2"/>
      <c r="O93" s="2"/>
      <c r="P93" s="2"/>
    </row>
    <row r="94" spans="1:16" x14ac:dyDescent="0.35">
      <c r="A94" s="2"/>
      <c r="B94" s="2"/>
      <c r="C94" s="2"/>
      <c r="D94" s="2"/>
      <c r="E94" s="2"/>
      <c r="F94" s="2"/>
      <c r="G94" s="2"/>
      <c r="H94" s="2"/>
      <c r="I94" s="2"/>
      <c r="J94" s="2"/>
      <c r="K94" s="2"/>
      <c r="L94" s="2"/>
      <c r="M94" s="2"/>
      <c r="N94" s="2"/>
      <c r="O94" s="2"/>
      <c r="P94" s="2"/>
    </row>
    <row r="95" spans="1:16" x14ac:dyDescent="0.35">
      <c r="A95" s="2"/>
      <c r="B95" s="2"/>
      <c r="C95" s="2"/>
      <c r="D95" s="2"/>
      <c r="E95" s="2"/>
      <c r="F95" s="2"/>
      <c r="G95" s="2"/>
      <c r="H95" s="2"/>
      <c r="I95" s="2"/>
      <c r="J95" s="2"/>
      <c r="K95" s="2"/>
      <c r="L95" s="2"/>
      <c r="M95" s="2"/>
      <c r="N95" s="2"/>
      <c r="O95" s="2"/>
      <c r="P95" s="2"/>
    </row>
    <row r="96" spans="1:16" x14ac:dyDescent="0.35">
      <c r="A96" s="2"/>
      <c r="B96" s="2"/>
      <c r="C96" s="2"/>
      <c r="D96" s="2"/>
      <c r="E96" s="2"/>
      <c r="F96" s="2"/>
      <c r="G96" s="2"/>
      <c r="H96" s="2"/>
      <c r="I96" s="2"/>
      <c r="J96" s="2"/>
      <c r="K96" s="2"/>
      <c r="L96" s="2"/>
      <c r="M96" s="2"/>
      <c r="N96" s="2"/>
      <c r="O96" s="2"/>
      <c r="P96" s="2"/>
    </row>
    <row r="97" spans="1:16" x14ac:dyDescent="0.35">
      <c r="A97" s="2"/>
      <c r="B97" s="2"/>
      <c r="C97" s="2"/>
      <c r="D97" s="2"/>
      <c r="E97" s="2"/>
      <c r="F97" s="2"/>
      <c r="G97" s="2"/>
      <c r="H97" s="2"/>
      <c r="I97" s="2"/>
      <c r="J97" s="2"/>
      <c r="K97" s="2"/>
      <c r="L97" s="2"/>
      <c r="M97" s="2"/>
      <c r="N97" s="2"/>
      <c r="O97" s="2"/>
      <c r="P97" s="2"/>
    </row>
    <row r="98" spans="1:16" x14ac:dyDescent="0.35">
      <c r="A98" s="2"/>
      <c r="B98" s="2"/>
      <c r="C98" s="2"/>
      <c r="D98" s="2"/>
      <c r="E98" s="2"/>
      <c r="F98" s="2"/>
      <c r="G98" s="2"/>
      <c r="H98" s="2"/>
      <c r="I98" s="2"/>
      <c r="J98" s="2"/>
      <c r="K98" s="2"/>
      <c r="L98" s="2"/>
      <c r="M98" s="2"/>
      <c r="N98" s="2"/>
      <c r="O98" s="2"/>
      <c r="P98" s="2"/>
    </row>
    <row r="99" spans="1:16" x14ac:dyDescent="0.35">
      <c r="A99" s="2"/>
      <c r="B99" s="2"/>
      <c r="C99" s="2"/>
      <c r="D99" s="2"/>
      <c r="E99" s="2"/>
      <c r="F99" s="2"/>
      <c r="G99" s="2"/>
      <c r="H99" s="2"/>
      <c r="I99" s="2"/>
      <c r="J99" s="2"/>
      <c r="K99" s="2"/>
      <c r="L99" s="2"/>
      <c r="M99" s="2"/>
      <c r="N99" s="2"/>
      <c r="O99" s="2"/>
      <c r="P99" s="2"/>
    </row>
    <row r="100" spans="1:16" x14ac:dyDescent="0.35">
      <c r="A100" s="2"/>
      <c r="B100" s="2"/>
      <c r="C100" s="2"/>
      <c r="D100" s="2"/>
      <c r="E100" s="2"/>
      <c r="F100" s="2"/>
      <c r="G100" s="2"/>
      <c r="H100" s="2"/>
      <c r="I100" s="2"/>
      <c r="J100" s="2"/>
      <c r="K100" s="2"/>
      <c r="L100" s="2"/>
      <c r="M100" s="2"/>
      <c r="N100" s="2"/>
      <c r="O100" s="2"/>
      <c r="P100" s="2"/>
    </row>
    <row r="101" spans="1:16" x14ac:dyDescent="0.35">
      <c r="A101" s="2"/>
      <c r="B101" s="2"/>
      <c r="C101" s="2"/>
      <c r="D101" s="2"/>
      <c r="E101" s="2"/>
      <c r="F101" s="2"/>
      <c r="G101" s="2"/>
      <c r="H101" s="2"/>
      <c r="I101" s="2"/>
      <c r="J101" s="2"/>
      <c r="K101" s="2"/>
      <c r="L101" s="2"/>
      <c r="M101" s="2"/>
      <c r="N101" s="2"/>
      <c r="O101" s="2"/>
      <c r="P101" s="2"/>
    </row>
    <row r="102" spans="1:16" x14ac:dyDescent="0.35">
      <c r="A102" s="2"/>
      <c r="B102" s="2"/>
      <c r="C102" s="2"/>
      <c r="D102" s="2"/>
      <c r="E102" s="2"/>
      <c r="F102" s="2"/>
      <c r="G102" s="2"/>
      <c r="H102" s="2"/>
      <c r="I102" s="2"/>
      <c r="J102" s="2"/>
      <c r="K102" s="2"/>
      <c r="L102" s="2"/>
      <c r="M102" s="2"/>
      <c r="N102" s="2"/>
      <c r="O102" s="2"/>
      <c r="P102" s="2"/>
    </row>
    <row r="103" spans="1:16" x14ac:dyDescent="0.35">
      <c r="A103" s="2"/>
      <c r="B103" s="2"/>
      <c r="C103" s="2"/>
      <c r="D103" s="2"/>
      <c r="E103" s="2"/>
      <c r="F103" s="2"/>
      <c r="G103" s="2"/>
      <c r="H103" s="2"/>
      <c r="I103" s="2"/>
      <c r="J103" s="2"/>
      <c r="K103" s="2"/>
      <c r="L103" s="2"/>
      <c r="M103" s="2"/>
      <c r="N103" s="2"/>
      <c r="O103" s="2"/>
      <c r="P103" s="2"/>
    </row>
    <row r="104" spans="1:16" x14ac:dyDescent="0.35">
      <c r="A104" s="2"/>
      <c r="B104" s="2"/>
      <c r="C104" s="2"/>
      <c r="D104" s="2"/>
      <c r="E104" s="2"/>
      <c r="F104" s="2"/>
      <c r="G104" s="2"/>
      <c r="H104" s="2"/>
      <c r="I104" s="2"/>
      <c r="J104" s="2"/>
      <c r="K104" s="2"/>
      <c r="L104" s="2"/>
      <c r="M104" s="2"/>
      <c r="N104" s="2"/>
      <c r="O104" s="2"/>
      <c r="P104" s="2"/>
    </row>
    <row r="105" spans="1:16" x14ac:dyDescent="0.35">
      <c r="A105" s="2"/>
      <c r="B105" s="2"/>
      <c r="C105" s="2"/>
      <c r="D105" s="2"/>
      <c r="E105" s="2"/>
      <c r="F105" s="2"/>
      <c r="G105" s="2"/>
      <c r="H105" s="2"/>
      <c r="I105" s="2"/>
      <c r="J105" s="2"/>
      <c r="K105" s="2"/>
      <c r="L105" s="2"/>
      <c r="M105" s="2"/>
      <c r="N105" s="2"/>
      <c r="O105" s="2"/>
      <c r="P105" s="2"/>
    </row>
    <row r="106" spans="1:16" x14ac:dyDescent="0.35">
      <c r="A106" s="2"/>
      <c r="B106" s="2"/>
      <c r="C106" s="2"/>
      <c r="D106" s="2"/>
      <c r="E106" s="2"/>
      <c r="F106" s="2"/>
      <c r="G106" s="2"/>
      <c r="H106" s="2"/>
      <c r="I106" s="2"/>
      <c r="J106" s="2"/>
      <c r="K106" s="2"/>
      <c r="L106" s="2"/>
      <c r="M106" s="2"/>
      <c r="N106" s="2"/>
      <c r="O106" s="2"/>
      <c r="P106" s="2"/>
    </row>
    <row r="107" spans="1:16" x14ac:dyDescent="0.35">
      <c r="A107" s="2"/>
      <c r="B107" s="2"/>
      <c r="C107" s="2"/>
      <c r="D107" s="2"/>
      <c r="E107" s="2"/>
      <c r="F107" s="2"/>
      <c r="G107" s="2"/>
      <c r="H107" s="2"/>
      <c r="I107" s="2"/>
      <c r="J107" s="2"/>
      <c r="K107" s="2"/>
      <c r="L107" s="2"/>
      <c r="M107" s="2"/>
      <c r="N107" s="2"/>
      <c r="O107" s="2"/>
      <c r="P107" s="2"/>
    </row>
    <row r="108" spans="1:16" x14ac:dyDescent="0.35">
      <c r="A108" s="2"/>
      <c r="B108" s="2"/>
      <c r="C108" s="2"/>
      <c r="D108" s="2"/>
      <c r="E108" s="2"/>
      <c r="F108" s="2"/>
      <c r="G108" s="2"/>
      <c r="H108" s="2"/>
      <c r="I108" s="2"/>
      <c r="J108" s="2"/>
      <c r="K108" s="2"/>
      <c r="L108" s="2"/>
      <c r="M108" s="2"/>
      <c r="N108" s="2"/>
      <c r="O108" s="2"/>
      <c r="P108" s="2"/>
    </row>
    <row r="109" spans="1:16" x14ac:dyDescent="0.35">
      <c r="A109" s="2"/>
      <c r="B109" s="2"/>
      <c r="C109" s="2"/>
      <c r="D109" s="2"/>
      <c r="E109" s="2"/>
      <c r="F109" s="2"/>
      <c r="G109" s="2"/>
      <c r="H109" s="2"/>
      <c r="I109" s="2"/>
      <c r="J109" s="2"/>
      <c r="K109" s="2"/>
      <c r="L109" s="2"/>
      <c r="M109" s="2"/>
      <c r="N109" s="2"/>
      <c r="O109" s="2"/>
      <c r="P109" s="2"/>
    </row>
    <row r="110" spans="1:16" x14ac:dyDescent="0.35">
      <c r="A110" s="2"/>
      <c r="B110" s="2"/>
      <c r="C110" s="2"/>
      <c r="D110" s="2"/>
      <c r="E110" s="2"/>
      <c r="F110" s="2"/>
      <c r="G110" s="2"/>
      <c r="H110" s="2"/>
      <c r="I110" s="2"/>
      <c r="J110" s="2"/>
      <c r="K110" s="2"/>
      <c r="L110" s="2"/>
      <c r="M110" s="2"/>
      <c r="N110" s="2"/>
      <c r="O110" s="2"/>
      <c r="P110" s="2"/>
    </row>
    <row r="111" spans="1:16" x14ac:dyDescent="0.35">
      <c r="A111" s="2"/>
      <c r="B111" s="2"/>
      <c r="C111" s="2"/>
      <c r="D111" s="2"/>
      <c r="E111" s="2"/>
      <c r="F111" s="2"/>
      <c r="G111" s="2"/>
      <c r="H111" s="2"/>
      <c r="I111" s="2"/>
      <c r="J111" s="2"/>
      <c r="K111" s="2"/>
      <c r="L111" s="2"/>
      <c r="M111" s="2"/>
      <c r="N111" s="2"/>
      <c r="O111" s="2"/>
      <c r="P111" s="2"/>
    </row>
    <row r="112" spans="1:16" x14ac:dyDescent="0.35">
      <c r="A112" s="2"/>
      <c r="B112" s="2"/>
      <c r="C112" s="2"/>
      <c r="D112" s="2"/>
      <c r="E112" s="2"/>
      <c r="F112" s="2"/>
      <c r="G112" s="2"/>
      <c r="H112" s="2"/>
      <c r="I112" s="2"/>
      <c r="J112" s="2"/>
      <c r="K112" s="2"/>
      <c r="L112" s="2"/>
      <c r="M112" s="2"/>
      <c r="N112" s="2"/>
      <c r="O112" s="2"/>
      <c r="P112" s="2"/>
    </row>
    <row r="113" spans="1:16" x14ac:dyDescent="0.35">
      <c r="A113" s="2"/>
      <c r="B113" s="2"/>
      <c r="C113" s="2"/>
      <c r="D113" s="2"/>
      <c r="E113" s="2"/>
      <c r="F113" s="2"/>
      <c r="G113" s="2"/>
      <c r="H113" s="2"/>
      <c r="I113" s="2"/>
      <c r="J113" s="2"/>
      <c r="K113" s="2"/>
      <c r="L113" s="2"/>
      <c r="M113" s="2"/>
      <c r="N113" s="2"/>
      <c r="O113" s="2"/>
      <c r="P113" s="2"/>
    </row>
    <row r="114" spans="1:16" x14ac:dyDescent="0.35">
      <c r="A114" s="2"/>
      <c r="B114" s="2"/>
      <c r="C114" s="2"/>
      <c r="D114" s="2"/>
      <c r="E114" s="2"/>
      <c r="F114" s="2"/>
      <c r="G114" s="2"/>
      <c r="H114" s="2"/>
      <c r="I114" s="2"/>
      <c r="J114" s="2"/>
      <c r="K114" s="2"/>
      <c r="L114" s="2"/>
      <c r="M114" s="2"/>
      <c r="N114" s="2"/>
      <c r="O114" s="2"/>
      <c r="P114" s="2"/>
    </row>
    <row r="115" spans="1:16" x14ac:dyDescent="0.35">
      <c r="A115" s="2"/>
      <c r="B115" s="2"/>
      <c r="C115" s="2"/>
      <c r="D115" s="2"/>
      <c r="E115" s="2"/>
      <c r="F115" s="2"/>
      <c r="G115" s="2"/>
      <c r="H115" s="2"/>
      <c r="I115" s="2"/>
      <c r="J115" s="2"/>
      <c r="K115" s="2"/>
      <c r="L115" s="2"/>
      <c r="M115" s="2"/>
      <c r="N115" s="2"/>
      <c r="O115" s="2"/>
      <c r="P115" s="2"/>
    </row>
    <row r="116" spans="1:16" x14ac:dyDescent="0.35">
      <c r="A116" s="2"/>
      <c r="B116" s="2"/>
      <c r="C116" s="2"/>
      <c r="D116" s="2"/>
      <c r="E116" s="2"/>
      <c r="F116" s="2"/>
      <c r="G116" s="2"/>
      <c r="H116" s="2"/>
      <c r="I116" s="2"/>
      <c r="J116" s="2"/>
      <c r="K116" s="2"/>
      <c r="L116" s="2"/>
      <c r="M116" s="2"/>
      <c r="N116" s="2"/>
      <c r="O116" s="2"/>
      <c r="P116" s="2"/>
    </row>
    <row r="117" spans="1:16" x14ac:dyDescent="0.35">
      <c r="A117" s="2"/>
      <c r="B117" s="2"/>
      <c r="C117" s="2"/>
      <c r="D117" s="2"/>
      <c r="E117" s="2"/>
      <c r="F117" s="2"/>
      <c r="G117" s="2"/>
      <c r="H117" s="2"/>
      <c r="I117" s="2"/>
      <c r="J117" s="2"/>
      <c r="K117" s="2"/>
      <c r="L117" s="2"/>
      <c r="M117" s="2"/>
      <c r="N117" s="2"/>
      <c r="O117" s="2"/>
      <c r="P117" s="2"/>
    </row>
    <row r="118" spans="1:16" x14ac:dyDescent="0.35">
      <c r="A118" s="2"/>
      <c r="B118" s="2"/>
      <c r="C118" s="2"/>
      <c r="D118" s="2"/>
      <c r="E118" s="2"/>
      <c r="F118" s="2"/>
      <c r="G118" s="2"/>
      <c r="H118" s="2"/>
      <c r="I118" s="2"/>
      <c r="J118" s="2"/>
      <c r="K118" s="2"/>
      <c r="L118" s="2"/>
      <c r="M118" s="2"/>
      <c r="N118" s="2"/>
      <c r="O118" s="2"/>
      <c r="P118" s="2"/>
    </row>
    <row r="119" spans="1:16" x14ac:dyDescent="0.35">
      <c r="A119" s="2"/>
      <c r="B119" s="2"/>
      <c r="C119" s="2"/>
      <c r="D119" s="2"/>
      <c r="E119" s="2"/>
      <c r="F119" s="2"/>
      <c r="G119" s="2"/>
      <c r="H119" s="2"/>
      <c r="I119" s="2"/>
      <c r="J119" s="2"/>
      <c r="K119" s="2"/>
      <c r="L119" s="2"/>
      <c r="M119" s="2"/>
      <c r="N119" s="2"/>
      <c r="O119" s="2"/>
      <c r="P119" s="2"/>
    </row>
    <row r="120" spans="1:16" x14ac:dyDescent="0.35">
      <c r="A120" s="2"/>
      <c r="B120" s="2"/>
      <c r="C120" s="2"/>
      <c r="D120" s="2"/>
      <c r="E120" s="2"/>
      <c r="F120" s="2"/>
      <c r="G120" s="2"/>
      <c r="H120" s="2"/>
      <c r="I120" s="2"/>
      <c r="J120" s="2"/>
      <c r="K120" s="2"/>
      <c r="L120" s="2"/>
      <c r="M120" s="2"/>
      <c r="N120" s="2"/>
      <c r="O120" s="2"/>
      <c r="P120" s="2"/>
    </row>
    <row r="121" spans="1:16" x14ac:dyDescent="0.35">
      <c r="A121" s="2"/>
      <c r="B121" s="2"/>
      <c r="C121" s="2"/>
      <c r="D121" s="2"/>
      <c r="E121" s="2"/>
      <c r="F121" s="2"/>
      <c r="G121" s="2"/>
      <c r="H121" s="2"/>
      <c r="I121" s="2"/>
      <c r="J121" s="2"/>
      <c r="K121" s="2"/>
      <c r="L121" s="2"/>
      <c r="M121" s="2"/>
      <c r="N121" s="2"/>
      <c r="O121" s="2"/>
      <c r="P121" s="2"/>
    </row>
    <row r="122" spans="1:16" x14ac:dyDescent="0.35">
      <c r="A122" s="2"/>
      <c r="B122" s="2"/>
      <c r="C122" s="2"/>
      <c r="D122" s="2"/>
      <c r="E122" s="2"/>
      <c r="F122" s="2"/>
      <c r="G122" s="2"/>
      <c r="H122" s="2"/>
      <c r="I122" s="2"/>
      <c r="J122" s="2"/>
      <c r="K122" s="2"/>
      <c r="L122" s="2"/>
      <c r="M122" s="2"/>
      <c r="N122" s="2"/>
      <c r="O122" s="2"/>
      <c r="P122" s="2"/>
    </row>
    <row r="123" spans="1:16" x14ac:dyDescent="0.35">
      <c r="A123" s="2"/>
      <c r="B123" s="2"/>
      <c r="C123" s="2"/>
      <c r="D123" s="2"/>
      <c r="E123" s="2"/>
      <c r="F123" s="2"/>
      <c r="G123" s="2"/>
      <c r="H123" s="2"/>
      <c r="I123" s="2"/>
      <c r="J123" s="2"/>
      <c r="K123" s="2"/>
      <c r="L123" s="2"/>
      <c r="M123" s="2"/>
      <c r="N123" s="2"/>
      <c r="O123" s="2"/>
      <c r="P123" s="2"/>
    </row>
    <row r="124" spans="1:16" x14ac:dyDescent="0.35">
      <c r="A124" s="2"/>
      <c r="B124" s="2"/>
      <c r="C124" s="2"/>
      <c r="D124" s="2"/>
      <c r="E124" s="2"/>
      <c r="F124" s="2"/>
      <c r="G124" s="2"/>
      <c r="H124" s="2"/>
      <c r="I124" s="2"/>
      <c r="J124" s="2"/>
      <c r="K124" s="2"/>
      <c r="L124" s="2"/>
      <c r="M124" s="2"/>
      <c r="N124" s="2"/>
      <c r="O124" s="2"/>
      <c r="P124" s="2"/>
    </row>
    <row r="125" spans="1:16" x14ac:dyDescent="0.35">
      <c r="A125" s="2"/>
      <c r="B125" s="2"/>
      <c r="C125" s="2"/>
      <c r="D125" s="2"/>
      <c r="E125" s="2"/>
      <c r="F125" s="2"/>
      <c r="G125" s="2"/>
      <c r="H125" s="2"/>
      <c r="I125" s="2"/>
      <c r="J125" s="2"/>
      <c r="K125" s="2"/>
      <c r="L125" s="2"/>
      <c r="M125" s="2"/>
      <c r="N125" s="2"/>
      <c r="O125" s="2"/>
      <c r="P125" s="2"/>
    </row>
    <row r="126" spans="1:16" x14ac:dyDescent="0.35">
      <c r="A126" s="2"/>
      <c r="B126" s="2"/>
      <c r="C126" s="2"/>
      <c r="D126" s="2"/>
      <c r="E126" s="2"/>
      <c r="F126" s="2"/>
      <c r="G126" s="2"/>
      <c r="H126" s="2"/>
      <c r="I126" s="2"/>
      <c r="J126" s="2"/>
      <c r="K126" s="2"/>
      <c r="L126" s="2"/>
      <c r="M126" s="2"/>
      <c r="N126" s="2"/>
      <c r="O126" s="2"/>
      <c r="P126" s="2"/>
    </row>
    <row r="127" spans="1:16" x14ac:dyDescent="0.35">
      <c r="A127" s="2"/>
      <c r="B127" s="2"/>
      <c r="C127" s="2"/>
      <c r="D127" s="2"/>
      <c r="E127" s="2"/>
      <c r="F127" s="2"/>
      <c r="G127" s="2"/>
      <c r="H127" s="2"/>
      <c r="I127" s="2"/>
      <c r="J127" s="2"/>
      <c r="K127" s="2"/>
      <c r="L127" s="2"/>
      <c r="M127" s="2"/>
      <c r="N127" s="2"/>
      <c r="O127" s="2"/>
      <c r="P127" s="2"/>
    </row>
    <row r="128" spans="1:16" x14ac:dyDescent="0.35">
      <c r="A128" s="2"/>
      <c r="B128" s="2"/>
      <c r="C128" s="2"/>
      <c r="D128" s="2"/>
      <c r="E128" s="2"/>
      <c r="F128" s="2"/>
      <c r="G128" s="2"/>
      <c r="H128" s="2"/>
      <c r="I128" s="2"/>
      <c r="J128" s="2"/>
      <c r="K128" s="2"/>
      <c r="L128" s="2"/>
      <c r="M128" s="2"/>
      <c r="N128" s="2"/>
      <c r="O128" s="2"/>
      <c r="P128" s="2"/>
    </row>
    <row r="129" spans="1:16" x14ac:dyDescent="0.35">
      <c r="A129" s="2"/>
      <c r="B129" s="2"/>
      <c r="C129" s="2"/>
      <c r="D129" s="2"/>
      <c r="E129" s="2"/>
      <c r="F129" s="2"/>
      <c r="G129" s="2"/>
      <c r="H129" s="2"/>
      <c r="I129" s="2"/>
      <c r="J129" s="2"/>
      <c r="K129" s="2"/>
      <c r="L129" s="2"/>
      <c r="M129" s="2"/>
      <c r="N129" s="2"/>
      <c r="O129" s="2"/>
      <c r="P129" s="2"/>
    </row>
    <row r="130" spans="1:16" x14ac:dyDescent="0.35">
      <c r="A130" s="2"/>
      <c r="B130" s="2"/>
      <c r="C130" s="2"/>
      <c r="D130" s="2"/>
      <c r="E130" s="2"/>
      <c r="F130" s="2"/>
      <c r="G130" s="2"/>
      <c r="H130" s="2"/>
      <c r="I130" s="2"/>
      <c r="J130" s="2"/>
      <c r="K130" s="2"/>
      <c r="L130" s="2"/>
      <c r="M130" s="2"/>
      <c r="N130" s="2"/>
      <c r="O130" s="2"/>
      <c r="P130" s="2"/>
    </row>
    <row r="131" spans="1:16" x14ac:dyDescent="0.35">
      <c r="A131" s="2"/>
      <c r="B131" s="2"/>
      <c r="C131" s="2"/>
      <c r="D131" s="2"/>
      <c r="E131" s="2"/>
      <c r="F131" s="2"/>
      <c r="G131" s="2"/>
      <c r="H131" s="2"/>
      <c r="I131" s="2"/>
      <c r="J131" s="2"/>
      <c r="K131" s="2"/>
      <c r="L131" s="2"/>
      <c r="M131" s="2"/>
      <c r="N131" s="2"/>
      <c r="O131" s="2"/>
      <c r="P131" s="2"/>
    </row>
    <row r="132" spans="1:16" x14ac:dyDescent="0.35">
      <c r="A132" s="2"/>
      <c r="B132" s="2"/>
      <c r="C132" s="2"/>
      <c r="D132" s="2"/>
      <c r="E132" s="2"/>
      <c r="F132" s="2"/>
      <c r="G132" s="2"/>
      <c r="H132" s="2"/>
      <c r="I132" s="2"/>
      <c r="J132" s="2"/>
      <c r="K132" s="2"/>
      <c r="L132" s="2"/>
      <c r="M132" s="2"/>
      <c r="N132" s="2"/>
      <c r="O132" s="2"/>
      <c r="P132" s="2"/>
    </row>
    <row r="133" spans="1:16" x14ac:dyDescent="0.35">
      <c r="A133" s="2"/>
      <c r="B133" s="2"/>
      <c r="C133" s="2"/>
      <c r="D133" s="2"/>
      <c r="E133" s="2"/>
      <c r="F133" s="2"/>
      <c r="G133" s="2"/>
      <c r="H133" s="2"/>
      <c r="I133" s="2"/>
      <c r="J133" s="2"/>
      <c r="K133" s="2"/>
      <c r="L133" s="2"/>
      <c r="M133" s="2"/>
      <c r="N133" s="2"/>
      <c r="O133" s="2"/>
      <c r="P133" s="2"/>
    </row>
    <row r="134" spans="1:16" x14ac:dyDescent="0.35">
      <c r="A134" s="2"/>
      <c r="B134" s="2"/>
      <c r="C134" s="2"/>
      <c r="D134" s="2"/>
      <c r="E134" s="2"/>
      <c r="F134" s="2"/>
      <c r="G134" s="2"/>
      <c r="H134" s="2"/>
      <c r="I134" s="2"/>
      <c r="J134" s="2"/>
      <c r="K134" s="2"/>
      <c r="L134" s="2"/>
      <c r="M134" s="2"/>
      <c r="N134" s="2"/>
      <c r="O134" s="2"/>
      <c r="P134" s="2"/>
    </row>
    <row r="135" spans="1:16" x14ac:dyDescent="0.35">
      <c r="A135" s="2"/>
      <c r="B135" s="2"/>
      <c r="C135" s="2"/>
      <c r="D135" s="2"/>
      <c r="E135" s="2"/>
      <c r="F135" s="2"/>
      <c r="G135" s="2"/>
      <c r="H135" s="2"/>
      <c r="I135" s="2"/>
      <c r="J135" s="2"/>
      <c r="K135" s="2"/>
      <c r="L135" s="2"/>
      <c r="M135" s="2"/>
      <c r="N135" s="2"/>
      <c r="O135" s="2"/>
      <c r="P135" s="2"/>
    </row>
    <row r="136" spans="1:16" x14ac:dyDescent="0.35">
      <c r="A136" s="2"/>
      <c r="B136" s="2"/>
      <c r="C136" s="2"/>
      <c r="D136" s="2"/>
      <c r="E136" s="2"/>
      <c r="F136" s="2"/>
      <c r="G136" s="2"/>
      <c r="H136" s="2"/>
      <c r="I136" s="2"/>
      <c r="J136" s="2"/>
      <c r="K136" s="2"/>
      <c r="L136" s="2"/>
      <c r="M136" s="2"/>
      <c r="N136" s="2"/>
      <c r="O136" s="2"/>
      <c r="P136" s="2"/>
    </row>
    <row r="137" spans="1:16" x14ac:dyDescent="0.35">
      <c r="A137" s="2"/>
      <c r="B137" s="2"/>
      <c r="C137" s="2"/>
      <c r="D137" s="2"/>
      <c r="E137" s="2"/>
      <c r="F137" s="2"/>
      <c r="G137" s="2"/>
      <c r="H137" s="2"/>
      <c r="I137" s="2"/>
      <c r="J137" s="2"/>
      <c r="K137" s="2"/>
      <c r="L137" s="2"/>
      <c r="M137" s="2"/>
      <c r="N137" s="2"/>
      <c r="O137" s="2"/>
      <c r="P137" s="2"/>
    </row>
    <row r="138" spans="1:16" x14ac:dyDescent="0.35">
      <c r="A138" s="2"/>
      <c r="B138" s="2"/>
      <c r="C138" s="2"/>
      <c r="D138" s="2"/>
      <c r="E138" s="2"/>
      <c r="F138" s="2"/>
      <c r="G138" s="2"/>
      <c r="H138" s="2"/>
      <c r="I138" s="2"/>
      <c r="J138" s="2"/>
      <c r="K138" s="2"/>
      <c r="L138" s="2"/>
      <c r="M138" s="2"/>
      <c r="N138" s="2"/>
      <c r="O138" s="2"/>
      <c r="P138" s="2"/>
    </row>
    <row r="139" spans="1:16" x14ac:dyDescent="0.35">
      <c r="A139" s="2"/>
      <c r="B139" s="2"/>
      <c r="C139" s="2"/>
      <c r="D139" s="2"/>
      <c r="E139" s="2"/>
      <c r="F139" s="2"/>
      <c r="G139" s="2"/>
      <c r="H139" s="2"/>
      <c r="I139" s="2"/>
      <c r="J139" s="2"/>
      <c r="K139" s="2"/>
      <c r="L139" s="2"/>
      <c r="M139" s="2"/>
      <c r="N139" s="2"/>
      <c r="O139" s="2"/>
      <c r="P139" s="2"/>
    </row>
    <row r="140" spans="1:16" x14ac:dyDescent="0.35">
      <c r="A140" s="2"/>
      <c r="B140" s="2"/>
      <c r="C140" s="2"/>
      <c r="D140" s="2"/>
      <c r="E140" s="2"/>
      <c r="F140" s="2"/>
      <c r="G140" s="2"/>
      <c r="H140" s="2"/>
      <c r="I140" s="2"/>
      <c r="J140" s="2"/>
      <c r="K140" s="2"/>
      <c r="L140" s="2"/>
      <c r="M140" s="2"/>
      <c r="N140" s="2"/>
      <c r="O140" s="2"/>
      <c r="P140" s="2"/>
    </row>
    <row r="141" spans="1:16" x14ac:dyDescent="0.35">
      <c r="A141" s="2"/>
      <c r="B141" s="2"/>
      <c r="C141" s="2"/>
      <c r="D141" s="2"/>
      <c r="E141" s="2"/>
      <c r="F141" s="2"/>
      <c r="G141" s="2"/>
      <c r="H141" s="2"/>
      <c r="I141" s="2"/>
      <c r="J141" s="2"/>
      <c r="K141" s="2"/>
      <c r="L141" s="2"/>
      <c r="M141" s="2"/>
      <c r="N141" s="2"/>
      <c r="O141" s="2"/>
      <c r="P141" s="2"/>
    </row>
  </sheetData>
  <mergeCells count="64">
    <mergeCell ref="A17:I17"/>
    <mergeCell ref="A18:I18"/>
    <mergeCell ref="J34:R34"/>
    <mergeCell ref="J35:R35"/>
    <mergeCell ref="A20:I20"/>
    <mergeCell ref="A21:I21"/>
    <mergeCell ref="A22:I22"/>
    <mergeCell ref="A23:I23"/>
    <mergeCell ref="J33:R33"/>
    <mergeCell ref="A14:I14"/>
    <mergeCell ref="A9:I9"/>
    <mergeCell ref="B4:H5"/>
    <mergeCell ref="J30:R30"/>
    <mergeCell ref="J32:R32"/>
    <mergeCell ref="J29:R29"/>
    <mergeCell ref="J31:R31"/>
    <mergeCell ref="A24:I24"/>
    <mergeCell ref="A25:I25"/>
    <mergeCell ref="A16:I16"/>
    <mergeCell ref="A7:I7"/>
    <mergeCell ref="A8:I8"/>
    <mergeCell ref="A10:I10"/>
    <mergeCell ref="A11:I11"/>
    <mergeCell ref="A12:I12"/>
    <mergeCell ref="A13:I13"/>
    <mergeCell ref="J36:R36"/>
    <mergeCell ref="J38:R38"/>
    <mergeCell ref="J37:R37"/>
    <mergeCell ref="J39:R39"/>
    <mergeCell ref="A26:I26"/>
    <mergeCell ref="A27:I27"/>
    <mergeCell ref="J40:R40"/>
    <mergeCell ref="J41:R41"/>
    <mergeCell ref="J42:R42"/>
    <mergeCell ref="J43:R43"/>
    <mergeCell ref="J44:R44"/>
    <mergeCell ref="J45:R45"/>
    <mergeCell ref="J49:R49"/>
    <mergeCell ref="J50:R50"/>
    <mergeCell ref="J51:R51"/>
    <mergeCell ref="A55:I55"/>
    <mergeCell ref="A56:I56"/>
    <mergeCell ref="J47:R47"/>
    <mergeCell ref="A57:I57"/>
    <mergeCell ref="A58:I58"/>
    <mergeCell ref="A59:I59"/>
    <mergeCell ref="A60:I60"/>
    <mergeCell ref="A61:I61"/>
    <mergeCell ref="A62:I62"/>
    <mergeCell ref="A63:I63"/>
    <mergeCell ref="A64:I64"/>
    <mergeCell ref="A65:I65"/>
    <mergeCell ref="A66:I66"/>
    <mergeCell ref="A67:I67"/>
    <mergeCell ref="A68:I68"/>
    <mergeCell ref="A69:I69"/>
    <mergeCell ref="A76:I76"/>
    <mergeCell ref="A77:I77"/>
    <mergeCell ref="A70:I70"/>
    <mergeCell ref="A71:I71"/>
    <mergeCell ref="A72:I72"/>
    <mergeCell ref="A73:I73"/>
    <mergeCell ref="A74:I74"/>
    <mergeCell ref="A75:I75"/>
  </mergeCells>
  <pageMargins left="0.7" right="0.7" top="0.75" bottom="0.75" header="0.3" footer="0.3"/>
  <pageSetup paperSize="9" scale="41"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1A07F-976D-4A90-AEF6-B6992CBF641F}">
  <sheetPr>
    <pageSetUpPr fitToPage="1"/>
  </sheetPr>
  <dimension ref="A1:L225"/>
  <sheetViews>
    <sheetView showGridLines="0" zoomScale="81" zoomScaleNormal="100" workbookViewId="0">
      <selection activeCell="K23" sqref="K23"/>
    </sheetView>
  </sheetViews>
  <sheetFormatPr baseColWidth="10" defaultColWidth="10.81640625" defaultRowHeight="13.5" x14ac:dyDescent="0.25"/>
  <cols>
    <col min="1" max="1" width="15.26953125" style="50" customWidth="1"/>
    <col min="2" max="2" width="22.6328125" style="50" customWidth="1"/>
    <col min="3" max="3" width="22.08984375" style="50" customWidth="1"/>
    <col min="4" max="4" width="18" style="50" customWidth="1"/>
    <col min="5" max="5" width="11.1796875" style="50" customWidth="1"/>
    <col min="6" max="6" width="13.7265625" style="50" customWidth="1"/>
    <col min="7" max="7" width="14.26953125" style="50" customWidth="1"/>
    <col min="8" max="8" width="7.1796875" style="70" customWidth="1"/>
    <col min="9" max="9" width="9" style="70" customWidth="1"/>
    <col min="10" max="10" width="24" style="70" customWidth="1"/>
    <col min="11" max="11" width="19.81640625" style="50" customWidth="1"/>
    <col min="12" max="16384" width="10.81640625" style="50"/>
  </cols>
  <sheetData>
    <row r="1" spans="1:11" ht="15" customHeight="1" thickBot="1" x14ac:dyDescent="0.35">
      <c r="A1" s="49"/>
      <c r="B1" s="49"/>
      <c r="C1" s="49"/>
      <c r="E1" s="51" t="s">
        <v>1</v>
      </c>
      <c r="F1" s="52"/>
      <c r="G1" s="53"/>
      <c r="H1" s="237" t="s">
        <v>2</v>
      </c>
      <c r="I1" s="238"/>
      <c r="J1" s="239"/>
    </row>
    <row r="2" spans="1:11" ht="14.5" thickBot="1" x14ac:dyDescent="0.35">
      <c r="A2" s="49"/>
      <c r="B2" s="49"/>
      <c r="C2" s="49"/>
      <c r="F2" s="57"/>
      <c r="H2" s="104"/>
      <c r="I2" s="105"/>
      <c r="J2" s="156"/>
    </row>
    <row r="3" spans="1:11" ht="14" x14ac:dyDescent="0.3">
      <c r="A3" s="49"/>
      <c r="B3" s="49"/>
      <c r="C3" s="49"/>
      <c r="F3" s="57"/>
      <c r="H3" s="56"/>
      <c r="I3" s="55"/>
      <c r="J3" s="55"/>
    </row>
    <row r="4" spans="1:11" ht="14" x14ac:dyDescent="0.3">
      <c r="A4" s="49"/>
      <c r="B4" s="49"/>
      <c r="C4" s="49"/>
      <c r="D4" s="49"/>
      <c r="E4" s="49"/>
      <c r="F4" s="49"/>
      <c r="H4" s="55"/>
      <c r="I4" s="55"/>
      <c r="J4" s="55"/>
    </row>
    <row r="5" spans="1:11" ht="14" x14ac:dyDescent="0.3">
      <c r="A5" s="58"/>
      <c r="B5" s="58"/>
      <c r="C5" s="58"/>
      <c r="D5" s="59"/>
      <c r="E5" s="59"/>
      <c r="F5" s="59"/>
      <c r="G5" s="59"/>
      <c r="H5" s="60"/>
      <c r="I5" s="60"/>
      <c r="J5" s="60"/>
    </row>
    <row r="6" spans="1:11" ht="14" x14ac:dyDescent="0.3">
      <c r="A6" s="61"/>
      <c r="B6" s="61"/>
      <c r="C6" s="61"/>
      <c r="D6" s="59"/>
      <c r="E6" s="59"/>
      <c r="F6" s="26"/>
      <c r="G6" s="62"/>
      <c r="H6" s="63"/>
      <c r="I6" s="60"/>
      <c r="J6" s="60"/>
    </row>
    <row r="7" spans="1:11" ht="14" x14ac:dyDescent="0.3">
      <c r="A7" s="61"/>
      <c r="B7" s="61"/>
      <c r="C7" s="61"/>
      <c r="D7" s="59"/>
      <c r="E7" s="59"/>
      <c r="F7" s="26"/>
      <c r="G7" s="62"/>
      <c r="H7" s="63"/>
      <c r="I7" s="60"/>
      <c r="J7" s="60"/>
    </row>
    <row r="8" spans="1:11" ht="14" x14ac:dyDescent="0.3">
      <c r="A8" s="61"/>
      <c r="B8" s="61"/>
      <c r="C8" s="61"/>
      <c r="D8" s="59"/>
      <c r="E8" s="59"/>
      <c r="F8" s="26"/>
      <c r="G8" s="62"/>
      <c r="H8" s="63"/>
      <c r="I8" s="64"/>
      <c r="J8" s="64"/>
    </row>
    <row r="9" spans="1:11" ht="14" x14ac:dyDescent="0.3">
      <c r="A9" s="58"/>
      <c r="B9" s="58"/>
      <c r="C9" s="61"/>
      <c r="D9" s="59"/>
      <c r="E9" s="59"/>
      <c r="F9" s="59"/>
      <c r="G9" s="59"/>
      <c r="H9" s="63"/>
      <c r="I9" s="64"/>
      <c r="J9" s="64"/>
    </row>
    <row r="10" spans="1:11" ht="14" x14ac:dyDescent="0.3">
      <c r="A10" s="58"/>
      <c r="B10" s="58"/>
      <c r="C10" s="61"/>
      <c r="D10" s="59"/>
      <c r="E10" s="59"/>
      <c r="F10" s="59"/>
      <c r="G10" s="59"/>
      <c r="H10" s="63"/>
      <c r="I10" s="64"/>
      <c r="J10" s="64"/>
    </row>
    <row r="11" spans="1:11" x14ac:dyDescent="0.25">
      <c r="H11" s="50"/>
      <c r="I11" s="50"/>
      <c r="J11" s="50"/>
    </row>
    <row r="12" spans="1:11" ht="17.5" x14ac:dyDescent="0.25">
      <c r="A12" s="240" t="s">
        <v>3</v>
      </c>
      <c r="B12" s="241"/>
      <c r="C12" s="241"/>
      <c r="D12" s="241"/>
      <c r="E12" s="241"/>
      <c r="F12" s="241"/>
      <c r="G12" s="241"/>
      <c r="H12" s="241"/>
      <c r="I12" s="241"/>
      <c r="J12" s="241"/>
      <c r="K12" s="241"/>
    </row>
    <row r="13" spans="1:11" x14ac:dyDescent="0.25">
      <c r="H13" s="50"/>
      <c r="I13" s="50"/>
      <c r="J13" s="50"/>
    </row>
    <row r="14" spans="1:11" ht="14" x14ac:dyDescent="0.3">
      <c r="A14" s="61"/>
      <c r="B14" s="61"/>
      <c r="C14" s="66"/>
      <c r="D14" s="59"/>
      <c r="E14" s="59"/>
      <c r="F14" s="59"/>
      <c r="G14" s="59"/>
      <c r="H14" s="63"/>
      <c r="I14" s="64"/>
      <c r="J14" s="64"/>
    </row>
    <row r="15" spans="1:11" ht="17.5" x14ac:dyDescent="0.35">
      <c r="A15" s="242" t="s">
        <v>4</v>
      </c>
      <c r="B15" s="242"/>
      <c r="C15" s="242"/>
      <c r="D15" s="242"/>
      <c r="E15" s="242"/>
      <c r="F15" s="242"/>
      <c r="G15" s="242"/>
      <c r="H15" s="242"/>
      <c r="I15" s="242"/>
      <c r="J15" s="242"/>
      <c r="K15" s="242"/>
    </row>
    <row r="16" spans="1:11" ht="18" thickBot="1" x14ac:dyDescent="0.4">
      <c r="A16" s="95"/>
      <c r="B16" s="95"/>
      <c r="C16" s="95"/>
      <c r="D16" s="95"/>
      <c r="E16" s="95"/>
      <c r="F16" s="95"/>
      <c r="G16" s="95"/>
      <c r="H16" s="95"/>
      <c r="I16" s="95"/>
      <c r="J16" s="95"/>
    </row>
    <row r="17" spans="1:12" ht="45" customHeight="1" thickBot="1" x14ac:dyDescent="0.35">
      <c r="A17" s="243" t="s">
        <v>32</v>
      </c>
      <c r="B17" s="243"/>
      <c r="C17" s="93" t="s">
        <v>23</v>
      </c>
      <c r="D17" s="91" t="s">
        <v>24</v>
      </c>
      <c r="E17" s="22"/>
      <c r="F17" s="22"/>
      <c r="G17" s="67"/>
      <c r="H17" s="63"/>
      <c r="I17" s="63"/>
      <c r="J17" s="63"/>
    </row>
    <row r="18" spans="1:12" ht="55.5" customHeight="1" thickBot="1" x14ac:dyDescent="0.3">
      <c r="A18" s="246" t="s">
        <v>69</v>
      </c>
      <c r="B18" s="247"/>
      <c r="C18" s="141">
        <f>SUM(J23:J188)/1000</f>
        <v>0</v>
      </c>
      <c r="D18" s="142">
        <f>SUM(K23:K188)/1000</f>
        <v>0</v>
      </c>
      <c r="E18" s="248" t="s">
        <v>193</v>
      </c>
      <c r="F18" s="249"/>
      <c r="G18" s="249"/>
      <c r="H18" s="249"/>
      <c r="I18" s="249"/>
      <c r="J18" s="102"/>
      <c r="K18" s="102"/>
    </row>
    <row r="19" spans="1:12" ht="55.5" customHeight="1" thickBot="1" x14ac:dyDescent="0.3">
      <c r="A19" s="250"/>
      <c r="B19" s="250"/>
      <c r="C19" s="157"/>
      <c r="D19" s="158"/>
      <c r="E19" s="249"/>
      <c r="F19" s="249"/>
      <c r="G19" s="249"/>
      <c r="H19" s="249"/>
      <c r="I19" s="249"/>
      <c r="J19" s="167" t="s">
        <v>70</v>
      </c>
      <c r="K19" s="138">
        <f>C18+D18</f>
        <v>0</v>
      </c>
    </row>
    <row r="20" spans="1:12" ht="18" thickBot="1" x14ac:dyDescent="0.4">
      <c r="A20" s="68"/>
      <c r="B20" s="68"/>
      <c r="C20" s="69"/>
      <c r="D20" s="69"/>
      <c r="E20" s="69"/>
      <c r="F20" s="23"/>
      <c r="G20" s="58"/>
      <c r="H20" s="60"/>
      <c r="I20" s="63"/>
      <c r="J20" s="63"/>
      <c r="K20" s="159"/>
      <c r="L20" s="159"/>
    </row>
    <row r="21" spans="1:12" ht="45" customHeight="1" thickBot="1" x14ac:dyDescent="0.3">
      <c r="I21" s="160"/>
      <c r="J21" s="244" t="s">
        <v>85</v>
      </c>
      <c r="K21" s="245"/>
      <c r="L21" s="159"/>
    </row>
    <row r="22" spans="1:12" ht="67.5" customHeight="1" thickBot="1" x14ac:dyDescent="0.3">
      <c r="A22" s="89" t="s">
        <v>49</v>
      </c>
      <c r="B22" s="87" t="s">
        <v>84</v>
      </c>
      <c r="C22" s="12" t="s">
        <v>39</v>
      </c>
      <c r="D22" s="12" t="s">
        <v>8</v>
      </c>
      <c r="E22" s="12" t="s">
        <v>9</v>
      </c>
      <c r="F22" s="12" t="s">
        <v>10</v>
      </c>
      <c r="G22" s="12" t="s">
        <v>90</v>
      </c>
      <c r="H22" s="12" t="s">
        <v>12</v>
      </c>
      <c r="I22" s="12" t="s">
        <v>13</v>
      </c>
      <c r="J22" s="103" t="s">
        <v>86</v>
      </c>
      <c r="K22" s="90" t="s">
        <v>87</v>
      </c>
    </row>
    <row r="23" spans="1:12" s="47" customFormat="1" ht="46" customHeight="1" x14ac:dyDescent="0.35">
      <c r="A23" s="123"/>
      <c r="B23" s="112"/>
      <c r="C23" s="112"/>
      <c r="D23" s="113"/>
      <c r="E23" s="114" t="e">
        <f>VLOOKUP($D23,'Liste de produits types'!$A$2:$E$136,2,FALSE)</f>
        <v>#N/A</v>
      </c>
      <c r="F23" s="115" t="e">
        <f>VLOOKUP($D23,'Liste de produits types'!$A$2:$E$136,3,FALSE)</f>
        <v>#N/A</v>
      </c>
      <c r="G23" s="41" t="e">
        <f>VLOOKUP($D23,'Liste de produits types'!$A$2:$E$136,4,FALSE)</f>
        <v>#N/A</v>
      </c>
      <c r="H23" s="96"/>
      <c r="I23" s="96"/>
      <c r="J23" s="96"/>
      <c r="K23" s="153"/>
    </row>
    <row r="24" spans="1:12" s="47" customFormat="1" ht="48" customHeight="1" x14ac:dyDescent="0.35">
      <c r="A24" s="125"/>
      <c r="B24" s="112"/>
      <c r="C24" s="36"/>
      <c r="D24" s="36"/>
      <c r="E24" s="39" t="e">
        <f>VLOOKUP($D24,'Liste de produits types'!$A$2:$E$136,2,FALSE)</f>
        <v>#N/A</v>
      </c>
      <c r="F24" s="40" t="e">
        <f>VLOOKUP($D24,'Liste de produits types'!$A$2:$E$136,3,FALSE)</f>
        <v>#N/A</v>
      </c>
      <c r="G24" s="41" t="e">
        <f>VLOOKUP($D24,'Liste de produits types'!$A$2:$E$136,4,FALSE)</f>
        <v>#N/A</v>
      </c>
      <c r="H24" s="43"/>
      <c r="I24" s="43"/>
      <c r="J24" s="43"/>
      <c r="K24" s="161"/>
    </row>
    <row r="25" spans="1:12" s="47" customFormat="1" ht="37.5" customHeight="1" x14ac:dyDescent="0.35">
      <c r="A25" s="125"/>
      <c r="B25" s="112"/>
      <c r="C25" s="36"/>
      <c r="D25" s="36"/>
      <c r="E25" s="39" t="e">
        <f>VLOOKUP($D25,'Liste de produits types'!$A$2:$E$136,2,FALSE)</f>
        <v>#N/A</v>
      </c>
      <c r="F25" s="40" t="e">
        <f>VLOOKUP($D25,'Liste de produits types'!$A$2:$E$136,3,FALSE)</f>
        <v>#N/A</v>
      </c>
      <c r="G25" s="41" t="e">
        <f>VLOOKUP($D25,'Liste de produits types'!$A$2:$E$136,4,FALSE)</f>
        <v>#N/A</v>
      </c>
      <c r="H25" s="43"/>
      <c r="I25" s="43"/>
      <c r="J25" s="43"/>
      <c r="K25" s="161"/>
    </row>
    <row r="26" spans="1:12" s="47" customFormat="1" ht="36" customHeight="1" x14ac:dyDescent="0.35">
      <c r="A26" s="125"/>
      <c r="B26" s="112"/>
      <c r="C26" s="36"/>
      <c r="D26" s="36"/>
      <c r="E26" s="39" t="e">
        <f>VLOOKUP($D26,'Liste de produits types'!$A$2:$E$136,2,FALSE)</f>
        <v>#N/A</v>
      </c>
      <c r="F26" s="40" t="e">
        <f>VLOOKUP($D26,'Liste de produits types'!$A$2:$E$136,3,FALSE)</f>
        <v>#N/A</v>
      </c>
      <c r="G26" s="41" t="e">
        <f>VLOOKUP($D26,'Liste de produits types'!$A$2:$E$136,4,FALSE)</f>
        <v>#N/A</v>
      </c>
      <c r="H26" s="43"/>
      <c r="I26" s="43"/>
      <c r="J26" s="43"/>
      <c r="K26" s="161"/>
    </row>
    <row r="27" spans="1:12" s="47" customFormat="1" ht="32.5" customHeight="1" x14ac:dyDescent="0.35">
      <c r="A27" s="125"/>
      <c r="B27" s="112"/>
      <c r="C27" s="36"/>
      <c r="D27" s="36"/>
      <c r="E27" s="39" t="e">
        <f>VLOOKUP($D27,'Liste de produits types'!$A$2:$E$136,2,FALSE)</f>
        <v>#N/A</v>
      </c>
      <c r="F27" s="40" t="e">
        <f>VLOOKUP($D27,'Liste de produits types'!$A$2:$E$136,3,FALSE)</f>
        <v>#N/A</v>
      </c>
      <c r="G27" s="41" t="e">
        <f>VLOOKUP($D27,'Liste de produits types'!$A$2:$E$136,4,FALSE)</f>
        <v>#N/A</v>
      </c>
      <c r="H27" s="43"/>
      <c r="I27" s="43"/>
      <c r="J27" s="43"/>
      <c r="K27" s="161"/>
    </row>
    <row r="28" spans="1:12" s="47" customFormat="1" ht="34" customHeight="1" x14ac:dyDescent="0.35">
      <c r="A28" s="125"/>
      <c r="B28" s="112"/>
      <c r="C28" s="36"/>
      <c r="D28" s="36"/>
      <c r="E28" s="39" t="e">
        <f>VLOOKUP($D28,'Liste de produits types'!$A$2:$E$136,2,FALSE)</f>
        <v>#N/A</v>
      </c>
      <c r="F28" s="40" t="e">
        <f>VLOOKUP($D28,'Liste de produits types'!$A$2:$E$136,3,FALSE)</f>
        <v>#N/A</v>
      </c>
      <c r="G28" s="41" t="e">
        <f>VLOOKUP($D28,'Liste de produits types'!$A$2:$E$136,4,FALSE)</f>
        <v>#N/A</v>
      </c>
      <c r="H28" s="43"/>
      <c r="I28" s="43"/>
      <c r="J28" s="43"/>
      <c r="K28" s="161"/>
    </row>
    <row r="29" spans="1:12" s="47" customFormat="1" ht="36.5" customHeight="1" x14ac:dyDescent="0.35">
      <c r="A29" s="125"/>
      <c r="B29" s="112"/>
      <c r="C29" s="36"/>
      <c r="D29" s="36"/>
      <c r="E29" s="39" t="e">
        <f>VLOOKUP($D29,'Liste de produits types'!$A$2:$E$136,2,FALSE)</f>
        <v>#N/A</v>
      </c>
      <c r="F29" s="40" t="e">
        <f>VLOOKUP($D29,'Liste de produits types'!$A$2:$E$136,3,FALSE)</f>
        <v>#N/A</v>
      </c>
      <c r="G29" s="41" t="e">
        <f>VLOOKUP($D29,'Liste de produits types'!$A$2:$E$136,4,FALSE)</f>
        <v>#N/A</v>
      </c>
      <c r="H29" s="43"/>
      <c r="I29" s="43"/>
      <c r="J29" s="43"/>
      <c r="K29" s="161"/>
    </row>
    <row r="30" spans="1:12" s="47" customFormat="1" ht="25.5" customHeight="1" x14ac:dyDescent="0.35">
      <c r="A30" s="125"/>
      <c r="B30" s="112"/>
      <c r="C30" s="36"/>
      <c r="D30" s="36"/>
      <c r="E30" s="39" t="e">
        <f>VLOOKUP($D30,'Liste de produits types'!$A$2:$E$136,2,FALSE)</f>
        <v>#N/A</v>
      </c>
      <c r="F30" s="40" t="e">
        <f>VLOOKUP($D30,'Liste de produits types'!$A$2:$E$136,3,FALSE)</f>
        <v>#N/A</v>
      </c>
      <c r="G30" s="41" t="e">
        <f>VLOOKUP($D30,'Liste de produits types'!$A$2:$E$136,4,FALSE)</f>
        <v>#N/A</v>
      </c>
      <c r="H30" s="43"/>
      <c r="I30" s="43"/>
      <c r="J30" s="43"/>
      <c r="K30" s="161"/>
    </row>
    <row r="31" spans="1:12" s="47" customFormat="1" ht="25.5" customHeight="1" x14ac:dyDescent="0.35">
      <c r="A31" s="125"/>
      <c r="B31" s="112"/>
      <c r="C31" s="36"/>
      <c r="D31" s="36"/>
      <c r="E31" s="39" t="e">
        <f>VLOOKUP($D31,'Liste de produits types'!$A$2:$E$136,2,FALSE)</f>
        <v>#N/A</v>
      </c>
      <c r="F31" s="40" t="e">
        <f>VLOOKUP($D31,'Liste de produits types'!$A$2:$E$136,3,FALSE)</f>
        <v>#N/A</v>
      </c>
      <c r="G31" s="41" t="e">
        <f>VLOOKUP($D31,'Liste de produits types'!$A$2:$E$136,4,FALSE)</f>
        <v>#N/A</v>
      </c>
      <c r="H31" s="43"/>
      <c r="I31" s="43"/>
      <c r="J31" s="43"/>
      <c r="K31" s="161"/>
    </row>
    <row r="32" spans="1:12" s="47" customFormat="1" ht="25.5" customHeight="1" x14ac:dyDescent="0.35">
      <c r="A32" s="125"/>
      <c r="B32" s="112"/>
      <c r="C32" s="36"/>
      <c r="D32" s="36"/>
      <c r="E32" s="39" t="e">
        <f>VLOOKUP($D32,'Liste de produits types'!$A$2:$E$136,2,FALSE)</f>
        <v>#N/A</v>
      </c>
      <c r="F32" s="40" t="e">
        <f>VLOOKUP($D32,'Liste de produits types'!$A$2:$E$136,3,FALSE)</f>
        <v>#N/A</v>
      </c>
      <c r="G32" s="41" t="e">
        <f>VLOOKUP($D32,'Liste de produits types'!$A$2:$E$136,4,FALSE)</f>
        <v>#N/A</v>
      </c>
      <c r="H32" s="43"/>
      <c r="I32" s="43"/>
      <c r="J32" s="43"/>
      <c r="K32" s="161"/>
    </row>
    <row r="33" spans="1:11" s="47" customFormat="1" ht="25.5" customHeight="1" x14ac:dyDescent="0.35">
      <c r="A33" s="125"/>
      <c r="B33" s="112"/>
      <c r="C33" s="36"/>
      <c r="D33" s="36"/>
      <c r="E33" s="39" t="e">
        <f>VLOOKUP($D33,'Liste de produits types'!$A$2:$E$136,2,FALSE)</f>
        <v>#N/A</v>
      </c>
      <c r="F33" s="40" t="e">
        <f>VLOOKUP($D33,'Liste de produits types'!$A$2:$E$136,3,FALSE)</f>
        <v>#N/A</v>
      </c>
      <c r="G33" s="41" t="e">
        <f>VLOOKUP($D33,'Liste de produits types'!$A$2:$E$136,4,FALSE)</f>
        <v>#N/A</v>
      </c>
      <c r="H33" s="43"/>
      <c r="I33" s="43"/>
      <c r="J33" s="43"/>
      <c r="K33" s="161"/>
    </row>
    <row r="34" spans="1:11" s="47" customFormat="1" ht="25.5" customHeight="1" x14ac:dyDescent="0.35">
      <c r="A34" s="125"/>
      <c r="B34" s="112"/>
      <c r="C34" s="36"/>
      <c r="D34" s="36"/>
      <c r="E34" s="39" t="e">
        <f>VLOOKUP($D34,'Liste de produits types'!$A$2:$E$136,2,FALSE)</f>
        <v>#N/A</v>
      </c>
      <c r="F34" s="40" t="e">
        <f>VLOOKUP($D34,'Liste de produits types'!$A$2:$E$136,3,FALSE)</f>
        <v>#N/A</v>
      </c>
      <c r="G34" s="41" t="e">
        <f>VLOOKUP($D34,'Liste de produits types'!$A$2:$E$136,4,FALSE)</f>
        <v>#N/A</v>
      </c>
      <c r="H34" s="43"/>
      <c r="I34" s="43"/>
      <c r="J34" s="43"/>
      <c r="K34" s="161"/>
    </row>
    <row r="35" spans="1:11" s="47" customFormat="1" ht="25.5" customHeight="1" x14ac:dyDescent="0.35">
      <c r="A35" s="125"/>
      <c r="B35" s="112"/>
      <c r="C35" s="36"/>
      <c r="D35" s="36"/>
      <c r="E35" s="39" t="e">
        <f>VLOOKUP($D35,'Liste de produits types'!$A$2:$E$136,2,FALSE)</f>
        <v>#N/A</v>
      </c>
      <c r="F35" s="40" t="e">
        <f>VLOOKUP($D35,'Liste de produits types'!$A$2:$E$136,3,FALSE)</f>
        <v>#N/A</v>
      </c>
      <c r="G35" s="41" t="e">
        <f>VLOOKUP($D35,'Liste de produits types'!$A$2:$E$136,4,FALSE)</f>
        <v>#N/A</v>
      </c>
      <c r="H35" s="43"/>
      <c r="I35" s="43"/>
      <c r="J35" s="43"/>
      <c r="K35" s="161"/>
    </row>
    <row r="36" spans="1:11" s="47" customFormat="1" ht="25.5" customHeight="1" x14ac:dyDescent="0.35">
      <c r="A36" s="125"/>
      <c r="B36" s="112"/>
      <c r="C36" s="36"/>
      <c r="D36" s="36"/>
      <c r="E36" s="39" t="e">
        <f>VLOOKUP($D36,'Liste de produits types'!$A$2:$E$136,2,FALSE)</f>
        <v>#N/A</v>
      </c>
      <c r="F36" s="40" t="e">
        <f>VLOOKUP($D36,'Liste de produits types'!$A$2:$E$136,3,FALSE)</f>
        <v>#N/A</v>
      </c>
      <c r="G36" s="41" t="e">
        <f>VLOOKUP($D36,'Liste de produits types'!$A$2:$E$136,4,FALSE)</f>
        <v>#N/A</v>
      </c>
      <c r="H36" s="43"/>
      <c r="I36" s="43"/>
      <c r="J36" s="43"/>
      <c r="K36" s="161"/>
    </row>
    <row r="37" spans="1:11" s="47" customFormat="1" ht="25.5" customHeight="1" x14ac:dyDescent="0.35">
      <c r="A37" s="125"/>
      <c r="B37" s="112"/>
      <c r="C37" s="36"/>
      <c r="D37" s="36"/>
      <c r="E37" s="39" t="e">
        <f>VLOOKUP($D37,'Liste de produits types'!$A$2:$E$136,2,FALSE)</f>
        <v>#N/A</v>
      </c>
      <c r="F37" s="40" t="e">
        <f>VLOOKUP($D37,'Liste de produits types'!$A$2:$E$136,3,FALSE)</f>
        <v>#N/A</v>
      </c>
      <c r="G37" s="41" t="e">
        <f>VLOOKUP($D37,'Liste de produits types'!$A$2:$E$136,4,FALSE)</f>
        <v>#N/A</v>
      </c>
      <c r="H37" s="43"/>
      <c r="I37" s="43"/>
      <c r="J37" s="43"/>
      <c r="K37" s="161"/>
    </row>
    <row r="38" spans="1:11" s="47" customFormat="1" ht="25.5" customHeight="1" x14ac:dyDescent="0.35">
      <c r="A38" s="125"/>
      <c r="B38" s="112"/>
      <c r="C38" s="36"/>
      <c r="D38" s="36"/>
      <c r="E38" s="39" t="e">
        <f>VLOOKUP($D38,'Liste de produits types'!$A$2:$E$136,2,FALSE)</f>
        <v>#N/A</v>
      </c>
      <c r="F38" s="40" t="e">
        <f>VLOOKUP($D38,'Liste de produits types'!$A$2:$E$136,3,FALSE)</f>
        <v>#N/A</v>
      </c>
      <c r="G38" s="41" t="e">
        <f>VLOOKUP($D38,'Liste de produits types'!$A$2:$E$136,4,FALSE)</f>
        <v>#N/A</v>
      </c>
      <c r="H38" s="43"/>
      <c r="I38" s="43"/>
      <c r="J38" s="43"/>
      <c r="K38" s="161"/>
    </row>
    <row r="39" spans="1:11" s="47" customFormat="1" ht="25.5" customHeight="1" x14ac:dyDescent="0.35">
      <c r="A39" s="125"/>
      <c r="B39" s="112"/>
      <c r="C39" s="36"/>
      <c r="D39" s="36"/>
      <c r="E39" s="39" t="e">
        <f>VLOOKUP($D39,'Liste de produits types'!$A$2:$E$136,2,FALSE)</f>
        <v>#N/A</v>
      </c>
      <c r="F39" s="40" t="e">
        <f>VLOOKUP($D39,'Liste de produits types'!$A$2:$E$136,3,FALSE)</f>
        <v>#N/A</v>
      </c>
      <c r="G39" s="41" t="e">
        <f>VLOOKUP($D39,'Liste de produits types'!$A$2:$E$136,4,FALSE)</f>
        <v>#N/A</v>
      </c>
      <c r="H39" s="43"/>
      <c r="I39" s="43"/>
      <c r="J39" s="43"/>
      <c r="K39" s="161"/>
    </row>
    <row r="40" spans="1:11" s="47" customFormat="1" ht="25.5" customHeight="1" x14ac:dyDescent="0.35">
      <c r="A40" s="125"/>
      <c r="B40" s="112"/>
      <c r="C40" s="36"/>
      <c r="D40" s="36"/>
      <c r="E40" s="39" t="e">
        <f>VLOOKUP($D40,'Liste de produits types'!$A$2:$E$136,2,FALSE)</f>
        <v>#N/A</v>
      </c>
      <c r="F40" s="40" t="e">
        <f>VLOOKUP($D40,'Liste de produits types'!$A$2:$E$136,3,FALSE)</f>
        <v>#N/A</v>
      </c>
      <c r="G40" s="41" t="e">
        <f>VLOOKUP($D40,'Liste de produits types'!$A$2:$E$136,4,FALSE)</f>
        <v>#N/A</v>
      </c>
      <c r="H40" s="43"/>
      <c r="I40" s="43"/>
      <c r="J40" s="43"/>
      <c r="K40" s="161"/>
    </row>
    <row r="41" spans="1:11" s="47" customFormat="1" ht="25.5" customHeight="1" x14ac:dyDescent="0.35">
      <c r="A41" s="125"/>
      <c r="B41" s="112"/>
      <c r="C41" s="36"/>
      <c r="D41" s="36"/>
      <c r="E41" s="39" t="e">
        <f>VLOOKUP($D41,'Liste de produits types'!$A$2:$E$136,2,FALSE)</f>
        <v>#N/A</v>
      </c>
      <c r="F41" s="40" t="e">
        <f>VLOOKUP($D41,'Liste de produits types'!$A$2:$E$136,3,FALSE)</f>
        <v>#N/A</v>
      </c>
      <c r="G41" s="41" t="e">
        <f>VLOOKUP($D41,'Liste de produits types'!$A$2:$E$136,4,FALSE)</f>
        <v>#N/A</v>
      </c>
      <c r="H41" s="43"/>
      <c r="I41" s="43"/>
      <c r="J41" s="43"/>
      <c r="K41" s="161"/>
    </row>
    <row r="42" spans="1:11" s="47" customFormat="1" ht="25.5" customHeight="1" x14ac:dyDescent="0.35">
      <c r="A42" s="125"/>
      <c r="B42" s="112"/>
      <c r="C42" s="36"/>
      <c r="D42" s="36"/>
      <c r="E42" s="39" t="e">
        <f>VLOOKUP($D42,'Liste de produits types'!$A$2:$E$136,2,FALSE)</f>
        <v>#N/A</v>
      </c>
      <c r="F42" s="40" t="e">
        <f>VLOOKUP($D42,'Liste de produits types'!$A$2:$E$136,3,FALSE)</f>
        <v>#N/A</v>
      </c>
      <c r="G42" s="41" t="e">
        <f>VLOOKUP($D42,'Liste de produits types'!$A$2:$E$136,4,FALSE)</f>
        <v>#N/A</v>
      </c>
      <c r="H42" s="43"/>
      <c r="I42" s="43"/>
      <c r="J42" s="43"/>
      <c r="K42" s="161"/>
    </row>
    <row r="43" spans="1:11" s="47" customFormat="1" ht="25.5" customHeight="1" x14ac:dyDescent="0.35">
      <c r="A43" s="125"/>
      <c r="B43" s="112"/>
      <c r="C43" s="36"/>
      <c r="D43" s="36"/>
      <c r="E43" s="39" t="e">
        <f>VLOOKUP($D43,'Liste de produits types'!$A$2:$E$136,2,FALSE)</f>
        <v>#N/A</v>
      </c>
      <c r="F43" s="40" t="e">
        <f>VLOOKUP($D43,'Liste de produits types'!$A$2:$E$136,3,FALSE)</f>
        <v>#N/A</v>
      </c>
      <c r="G43" s="41" t="e">
        <f>VLOOKUP($D43,'Liste de produits types'!$A$2:$E$136,4,FALSE)</f>
        <v>#N/A</v>
      </c>
      <c r="H43" s="43"/>
      <c r="I43" s="43"/>
      <c r="J43" s="43"/>
      <c r="K43" s="161"/>
    </row>
    <row r="44" spans="1:11" s="47" customFormat="1" ht="25.5" customHeight="1" x14ac:dyDescent="0.35">
      <c r="A44" s="125"/>
      <c r="B44" s="112"/>
      <c r="C44" s="36"/>
      <c r="D44" s="36"/>
      <c r="E44" s="39" t="e">
        <f>VLOOKUP($D44,'Liste de produits types'!$A$2:$E$136,2,FALSE)</f>
        <v>#N/A</v>
      </c>
      <c r="F44" s="40" t="e">
        <f>VLOOKUP($D44,'Liste de produits types'!$A$2:$E$136,3,FALSE)</f>
        <v>#N/A</v>
      </c>
      <c r="G44" s="41" t="e">
        <f>VLOOKUP($D44,'Liste de produits types'!$A$2:$E$136,4,FALSE)</f>
        <v>#N/A</v>
      </c>
      <c r="H44" s="43"/>
      <c r="I44" s="43"/>
      <c r="J44" s="43"/>
      <c r="K44" s="161"/>
    </row>
    <row r="45" spans="1:11" s="47" customFormat="1" ht="25.5" customHeight="1" x14ac:dyDescent="0.35">
      <c r="A45" s="125"/>
      <c r="B45" s="112"/>
      <c r="C45" s="36"/>
      <c r="D45" s="36"/>
      <c r="E45" s="39" t="e">
        <f>VLOOKUP($D45,'Liste de produits types'!$A$2:$E$136,2,FALSE)</f>
        <v>#N/A</v>
      </c>
      <c r="F45" s="40" t="e">
        <f>VLOOKUP($D45,'Liste de produits types'!$A$2:$E$136,3,FALSE)</f>
        <v>#N/A</v>
      </c>
      <c r="G45" s="41" t="e">
        <f>VLOOKUP($D45,'Liste de produits types'!$A$2:$E$136,4,FALSE)</f>
        <v>#N/A</v>
      </c>
      <c r="H45" s="43"/>
      <c r="I45" s="43"/>
      <c r="J45" s="43"/>
      <c r="K45" s="161"/>
    </row>
    <row r="46" spans="1:11" s="47" customFormat="1" ht="25.5" customHeight="1" x14ac:dyDescent="0.35">
      <c r="A46" s="125"/>
      <c r="B46" s="112"/>
      <c r="C46" s="36"/>
      <c r="D46" s="36"/>
      <c r="E46" s="39" t="e">
        <f>VLOOKUP($D46,'Liste de produits types'!$A$2:$E$136,2,FALSE)</f>
        <v>#N/A</v>
      </c>
      <c r="F46" s="40" t="e">
        <f>VLOOKUP($D46,'Liste de produits types'!$A$2:$E$136,3,FALSE)</f>
        <v>#N/A</v>
      </c>
      <c r="G46" s="41" t="e">
        <f>VLOOKUP($D46,'Liste de produits types'!$A$2:$E$136,4,FALSE)</f>
        <v>#N/A</v>
      </c>
      <c r="H46" s="43"/>
      <c r="I46" s="43"/>
      <c r="J46" s="43"/>
      <c r="K46" s="161"/>
    </row>
    <row r="47" spans="1:11" s="47" customFormat="1" ht="25.5" customHeight="1" x14ac:dyDescent="0.35">
      <c r="A47" s="125"/>
      <c r="B47" s="112"/>
      <c r="C47" s="36"/>
      <c r="D47" s="36"/>
      <c r="E47" s="39" t="e">
        <f>VLOOKUP($D47,'Liste de produits types'!$A$2:$E$136,2,FALSE)</f>
        <v>#N/A</v>
      </c>
      <c r="F47" s="40" t="e">
        <f>VLOOKUP($D47,'Liste de produits types'!$A$2:$E$136,3,FALSE)</f>
        <v>#N/A</v>
      </c>
      <c r="G47" s="41" t="e">
        <f>VLOOKUP($D47,'Liste de produits types'!$A$2:$E$136,4,FALSE)</f>
        <v>#N/A</v>
      </c>
      <c r="H47" s="43"/>
      <c r="I47" s="43"/>
      <c r="J47" s="43"/>
      <c r="K47" s="161"/>
    </row>
    <row r="48" spans="1:11" s="47" customFormat="1" ht="25.5" customHeight="1" x14ac:dyDescent="0.35">
      <c r="A48" s="125"/>
      <c r="B48" s="112"/>
      <c r="C48" s="36"/>
      <c r="D48" s="36"/>
      <c r="E48" s="39" t="e">
        <f>VLOOKUP($D48,'Liste de produits types'!$A$2:$E$136,2,FALSE)</f>
        <v>#N/A</v>
      </c>
      <c r="F48" s="40" t="e">
        <f>VLOOKUP($D48,'Liste de produits types'!$A$2:$E$136,3,FALSE)</f>
        <v>#N/A</v>
      </c>
      <c r="G48" s="41" t="e">
        <f>VLOOKUP($D48,'Liste de produits types'!$A$2:$E$136,4,FALSE)</f>
        <v>#N/A</v>
      </c>
      <c r="H48" s="43"/>
      <c r="I48" s="43"/>
      <c r="J48" s="43"/>
      <c r="K48" s="161"/>
    </row>
    <row r="49" spans="1:11" s="47" customFormat="1" ht="25.5" customHeight="1" x14ac:dyDescent="0.35">
      <c r="A49" s="125"/>
      <c r="B49" s="112"/>
      <c r="C49" s="36"/>
      <c r="D49" s="36"/>
      <c r="E49" s="39" t="e">
        <f>VLOOKUP($D49,'Liste de produits types'!$A$2:$E$136,2,FALSE)</f>
        <v>#N/A</v>
      </c>
      <c r="F49" s="40" t="e">
        <f>VLOOKUP($D49,'Liste de produits types'!$A$2:$E$136,3,FALSE)</f>
        <v>#N/A</v>
      </c>
      <c r="G49" s="41" t="e">
        <f>VLOOKUP($D49,'Liste de produits types'!$A$2:$E$136,4,FALSE)</f>
        <v>#N/A</v>
      </c>
      <c r="H49" s="43"/>
      <c r="I49" s="43"/>
      <c r="J49" s="43"/>
      <c r="K49" s="161"/>
    </row>
    <row r="50" spans="1:11" s="47" customFormat="1" ht="25.5" customHeight="1" x14ac:dyDescent="0.35">
      <c r="A50" s="125"/>
      <c r="B50" s="112"/>
      <c r="C50" s="36"/>
      <c r="D50" s="36"/>
      <c r="E50" s="39" t="e">
        <f>VLOOKUP($D50,'Liste de produits types'!$A$2:$E$136,2,FALSE)</f>
        <v>#N/A</v>
      </c>
      <c r="F50" s="40" t="e">
        <f>VLOOKUP($D50,'Liste de produits types'!$A$2:$E$136,3,FALSE)</f>
        <v>#N/A</v>
      </c>
      <c r="G50" s="41" t="e">
        <f>VLOOKUP($D50,'Liste de produits types'!$A$2:$E$136,4,FALSE)</f>
        <v>#N/A</v>
      </c>
      <c r="H50" s="43"/>
      <c r="I50" s="43"/>
      <c r="J50" s="43"/>
      <c r="K50" s="161"/>
    </row>
    <row r="51" spans="1:11" s="47" customFormat="1" ht="25.5" customHeight="1" x14ac:dyDescent="0.35">
      <c r="A51" s="125"/>
      <c r="B51" s="112"/>
      <c r="C51" s="36"/>
      <c r="D51" s="36"/>
      <c r="E51" s="39" t="e">
        <f>VLOOKUP($D51,'Liste de produits types'!$A$2:$E$136,2,FALSE)</f>
        <v>#N/A</v>
      </c>
      <c r="F51" s="40" t="e">
        <f>VLOOKUP($D51,'Liste de produits types'!$A$2:$E$136,3,FALSE)</f>
        <v>#N/A</v>
      </c>
      <c r="G51" s="41" t="e">
        <f>VLOOKUP($D51,'Liste de produits types'!$A$2:$E$136,4,FALSE)</f>
        <v>#N/A</v>
      </c>
      <c r="H51" s="43"/>
      <c r="I51" s="43"/>
      <c r="J51" s="43"/>
      <c r="K51" s="161"/>
    </row>
    <row r="52" spans="1:11" s="47" customFormat="1" ht="25.5" customHeight="1" x14ac:dyDescent="0.35">
      <c r="A52" s="125"/>
      <c r="B52" s="112"/>
      <c r="C52" s="36"/>
      <c r="D52" s="36"/>
      <c r="E52" s="39" t="e">
        <f>VLOOKUP($D52,'Liste de produits types'!$A$2:$E$136,2,FALSE)</f>
        <v>#N/A</v>
      </c>
      <c r="F52" s="40" t="e">
        <f>VLOOKUP($D52,'Liste de produits types'!$A$2:$E$136,3,FALSE)</f>
        <v>#N/A</v>
      </c>
      <c r="G52" s="41" t="e">
        <f>VLOOKUP($D52,'Liste de produits types'!$A$2:$E$136,4,FALSE)</f>
        <v>#N/A</v>
      </c>
      <c r="H52" s="43"/>
      <c r="I52" s="43"/>
      <c r="J52" s="43"/>
      <c r="K52" s="161"/>
    </row>
    <row r="53" spans="1:11" s="47" customFormat="1" ht="25.5" customHeight="1" x14ac:dyDescent="0.35">
      <c r="A53" s="125"/>
      <c r="B53" s="112"/>
      <c r="C53" s="36"/>
      <c r="D53" s="36"/>
      <c r="E53" s="39" t="e">
        <f>VLOOKUP($D53,'Liste de produits types'!$A$2:$E$136,2,FALSE)</f>
        <v>#N/A</v>
      </c>
      <c r="F53" s="40" t="e">
        <f>VLOOKUP($D53,'Liste de produits types'!$A$2:$E$136,3,FALSE)</f>
        <v>#N/A</v>
      </c>
      <c r="G53" s="41" t="e">
        <f>VLOOKUP($D53,'Liste de produits types'!$A$2:$E$136,4,FALSE)</f>
        <v>#N/A</v>
      </c>
      <c r="H53" s="43"/>
      <c r="I53" s="43"/>
      <c r="J53" s="43"/>
      <c r="K53" s="161"/>
    </row>
    <row r="54" spans="1:11" s="47" customFormat="1" ht="25.5" customHeight="1" x14ac:dyDescent="0.35">
      <c r="A54" s="125"/>
      <c r="B54" s="112"/>
      <c r="C54" s="36"/>
      <c r="D54" s="36"/>
      <c r="E54" s="39" t="e">
        <f>VLOOKUP($D54,'Liste de produits types'!$A$2:$E$136,2,FALSE)</f>
        <v>#N/A</v>
      </c>
      <c r="F54" s="40" t="e">
        <f>VLOOKUP($D54,'Liste de produits types'!$A$2:$E$136,3,FALSE)</f>
        <v>#N/A</v>
      </c>
      <c r="G54" s="41" t="e">
        <f>VLOOKUP($D54,'Liste de produits types'!$A$2:$E$136,4,FALSE)</f>
        <v>#N/A</v>
      </c>
      <c r="H54" s="43"/>
      <c r="I54" s="43"/>
      <c r="J54" s="43"/>
      <c r="K54" s="161"/>
    </row>
    <row r="55" spans="1:11" s="47" customFormat="1" ht="25.5" customHeight="1" x14ac:dyDescent="0.35">
      <c r="A55" s="125"/>
      <c r="B55" s="112"/>
      <c r="C55" s="36"/>
      <c r="D55" s="36"/>
      <c r="E55" s="39" t="e">
        <f>VLOOKUP($D55,'Liste de produits types'!$A$2:$E$136,2,FALSE)</f>
        <v>#N/A</v>
      </c>
      <c r="F55" s="40" t="e">
        <f>VLOOKUP($D55,'Liste de produits types'!$A$2:$E$136,3,FALSE)</f>
        <v>#N/A</v>
      </c>
      <c r="G55" s="41" t="e">
        <f>VLOOKUP($D55,'Liste de produits types'!$A$2:$E$136,4,FALSE)</f>
        <v>#N/A</v>
      </c>
      <c r="H55" s="43"/>
      <c r="I55" s="43"/>
      <c r="J55" s="43"/>
      <c r="K55" s="161"/>
    </row>
    <row r="56" spans="1:11" s="47" customFormat="1" ht="25.5" customHeight="1" x14ac:dyDescent="0.35">
      <c r="A56" s="125"/>
      <c r="B56" s="112"/>
      <c r="C56" s="36"/>
      <c r="D56" s="36"/>
      <c r="E56" s="39" t="e">
        <f>VLOOKUP($D56,'Liste de produits types'!$A$2:$E$136,2,FALSE)</f>
        <v>#N/A</v>
      </c>
      <c r="F56" s="40" t="e">
        <f>VLOOKUP($D56,'Liste de produits types'!$A$2:$E$136,3,FALSE)</f>
        <v>#N/A</v>
      </c>
      <c r="G56" s="41" t="e">
        <f>VLOOKUP($D56,'Liste de produits types'!$A$2:$E$136,4,FALSE)</f>
        <v>#N/A</v>
      </c>
      <c r="H56" s="43"/>
      <c r="I56" s="43"/>
      <c r="J56" s="43"/>
      <c r="K56" s="161"/>
    </row>
    <row r="57" spans="1:11" s="47" customFormat="1" ht="25.5" customHeight="1" x14ac:dyDescent="0.35">
      <c r="A57" s="125"/>
      <c r="B57" s="112"/>
      <c r="C57" s="36"/>
      <c r="D57" s="36"/>
      <c r="E57" s="39" t="e">
        <f>VLOOKUP($D57,'Liste de produits types'!$A$2:$E$136,2,FALSE)</f>
        <v>#N/A</v>
      </c>
      <c r="F57" s="40" t="e">
        <f>VLOOKUP($D57,'Liste de produits types'!$A$2:$E$136,3,FALSE)</f>
        <v>#N/A</v>
      </c>
      <c r="G57" s="41" t="e">
        <f>VLOOKUP($D57,'Liste de produits types'!$A$2:$E$136,4,FALSE)</f>
        <v>#N/A</v>
      </c>
      <c r="H57" s="43"/>
      <c r="I57" s="43"/>
      <c r="J57" s="43"/>
      <c r="K57" s="161"/>
    </row>
    <row r="58" spans="1:11" s="47" customFormat="1" ht="25.5" customHeight="1" x14ac:dyDescent="0.35">
      <c r="A58" s="125"/>
      <c r="B58" s="112"/>
      <c r="C58" s="36"/>
      <c r="D58" s="36"/>
      <c r="E58" s="39" t="e">
        <f>VLOOKUP($D58,'Liste de produits types'!$A$2:$E$136,2,FALSE)</f>
        <v>#N/A</v>
      </c>
      <c r="F58" s="40" t="e">
        <f>VLOOKUP($D58,'Liste de produits types'!$A$2:$E$136,3,FALSE)</f>
        <v>#N/A</v>
      </c>
      <c r="G58" s="41" t="e">
        <f>VLOOKUP($D58,'Liste de produits types'!$A$2:$E$136,4,FALSE)</f>
        <v>#N/A</v>
      </c>
      <c r="H58" s="43"/>
      <c r="I58" s="43"/>
      <c r="J58" s="43"/>
      <c r="K58" s="161"/>
    </row>
    <row r="59" spans="1:11" s="47" customFormat="1" ht="25.5" customHeight="1" x14ac:dyDescent="0.35">
      <c r="A59" s="125"/>
      <c r="B59" s="112"/>
      <c r="C59" s="36"/>
      <c r="D59" s="36"/>
      <c r="E59" s="39" t="e">
        <f>VLOOKUP($D59,'Liste de produits types'!$A$2:$E$136,2,FALSE)</f>
        <v>#N/A</v>
      </c>
      <c r="F59" s="40" t="e">
        <f>VLOOKUP($D59,'Liste de produits types'!$A$2:$E$136,3,FALSE)</f>
        <v>#N/A</v>
      </c>
      <c r="G59" s="41" t="e">
        <f>VLOOKUP($D59,'Liste de produits types'!$A$2:$E$136,4,FALSE)</f>
        <v>#N/A</v>
      </c>
      <c r="H59" s="43"/>
      <c r="I59" s="43"/>
      <c r="J59" s="43"/>
      <c r="K59" s="161"/>
    </row>
    <row r="60" spans="1:11" s="47" customFormat="1" ht="25.5" customHeight="1" x14ac:dyDescent="0.35">
      <c r="A60" s="125"/>
      <c r="B60" s="112"/>
      <c r="C60" s="36"/>
      <c r="D60" s="36"/>
      <c r="E60" s="39" t="e">
        <f>VLOOKUP($D60,'Liste de produits types'!$A$2:$E$136,2,FALSE)</f>
        <v>#N/A</v>
      </c>
      <c r="F60" s="40" t="e">
        <f>VLOOKUP($D60,'Liste de produits types'!$A$2:$E$136,3,FALSE)</f>
        <v>#N/A</v>
      </c>
      <c r="G60" s="41" t="e">
        <f>VLOOKUP($D60,'Liste de produits types'!$A$2:$E$136,4,FALSE)</f>
        <v>#N/A</v>
      </c>
      <c r="H60" s="43"/>
      <c r="I60" s="43"/>
      <c r="J60" s="43"/>
      <c r="K60" s="161"/>
    </row>
    <row r="61" spans="1:11" s="47" customFormat="1" ht="25.5" customHeight="1" x14ac:dyDescent="0.35">
      <c r="A61" s="125"/>
      <c r="B61" s="112"/>
      <c r="C61" s="36"/>
      <c r="D61" s="36"/>
      <c r="E61" s="39" t="e">
        <f>VLOOKUP($D61,'Liste de produits types'!$A$2:$E$136,2,FALSE)</f>
        <v>#N/A</v>
      </c>
      <c r="F61" s="40" t="e">
        <f>VLOOKUP($D61,'Liste de produits types'!$A$2:$E$136,3,FALSE)</f>
        <v>#N/A</v>
      </c>
      <c r="G61" s="41" t="e">
        <f>VLOOKUP($D61,'Liste de produits types'!$A$2:$E$136,4,FALSE)</f>
        <v>#N/A</v>
      </c>
      <c r="H61" s="43"/>
      <c r="I61" s="43"/>
      <c r="J61" s="43"/>
      <c r="K61" s="161"/>
    </row>
    <row r="62" spans="1:11" s="47" customFormat="1" ht="25.5" customHeight="1" x14ac:dyDescent="0.35">
      <c r="A62" s="125"/>
      <c r="B62" s="112"/>
      <c r="C62" s="36"/>
      <c r="D62" s="36"/>
      <c r="E62" s="39" t="e">
        <f>VLOOKUP($D62,'Liste de produits types'!$A$2:$E$136,2,FALSE)</f>
        <v>#N/A</v>
      </c>
      <c r="F62" s="40" t="e">
        <f>VLOOKUP($D62,'Liste de produits types'!$A$2:$E$136,3,FALSE)</f>
        <v>#N/A</v>
      </c>
      <c r="G62" s="41" t="e">
        <f>VLOOKUP($D62,'Liste de produits types'!$A$2:$E$136,4,FALSE)</f>
        <v>#N/A</v>
      </c>
      <c r="H62" s="43"/>
      <c r="I62" s="43"/>
      <c r="J62" s="43"/>
      <c r="K62" s="161"/>
    </row>
    <row r="63" spans="1:11" s="47" customFormat="1" ht="25.5" customHeight="1" x14ac:dyDescent="0.35">
      <c r="A63" s="125"/>
      <c r="B63" s="112"/>
      <c r="C63" s="36"/>
      <c r="D63" s="36"/>
      <c r="E63" s="39" t="e">
        <f>VLOOKUP($D63,'Liste de produits types'!$A$2:$E$136,2,FALSE)</f>
        <v>#N/A</v>
      </c>
      <c r="F63" s="40" t="e">
        <f>VLOOKUP($D63,'Liste de produits types'!$A$2:$E$136,3,FALSE)</f>
        <v>#N/A</v>
      </c>
      <c r="G63" s="41" t="e">
        <f>VLOOKUP($D63,'Liste de produits types'!$A$2:$E$136,4,FALSE)</f>
        <v>#N/A</v>
      </c>
      <c r="H63" s="43"/>
      <c r="I63" s="43"/>
      <c r="J63" s="43"/>
      <c r="K63" s="161"/>
    </row>
    <row r="64" spans="1:11" s="47" customFormat="1" ht="25.5" customHeight="1" x14ac:dyDescent="0.35">
      <c r="A64" s="125"/>
      <c r="B64" s="112"/>
      <c r="C64" s="36"/>
      <c r="D64" s="36"/>
      <c r="E64" s="39" t="e">
        <f>VLOOKUP($D64,'Liste de produits types'!$A$2:$E$136,2,FALSE)</f>
        <v>#N/A</v>
      </c>
      <c r="F64" s="40" t="e">
        <f>VLOOKUP($D64,'Liste de produits types'!$A$2:$E$136,3,FALSE)</f>
        <v>#N/A</v>
      </c>
      <c r="G64" s="41" t="e">
        <f>VLOOKUP($D64,'Liste de produits types'!$A$2:$E$136,4,FALSE)</f>
        <v>#N/A</v>
      </c>
      <c r="H64" s="43"/>
      <c r="I64" s="43"/>
      <c r="J64" s="43"/>
      <c r="K64" s="161"/>
    </row>
    <row r="65" spans="1:11" s="47" customFormat="1" ht="25.5" customHeight="1" x14ac:dyDescent="0.35">
      <c r="A65" s="125"/>
      <c r="B65" s="112"/>
      <c r="C65" s="36"/>
      <c r="D65" s="36"/>
      <c r="E65" s="39" t="e">
        <f>VLOOKUP($D65,'Liste de produits types'!$A$2:$E$136,2,FALSE)</f>
        <v>#N/A</v>
      </c>
      <c r="F65" s="40" t="e">
        <f>VLOOKUP($D65,'Liste de produits types'!$A$2:$E$136,3,FALSE)</f>
        <v>#N/A</v>
      </c>
      <c r="G65" s="41" t="e">
        <f>VLOOKUP($D65,'Liste de produits types'!$A$2:$E$136,4,FALSE)</f>
        <v>#N/A</v>
      </c>
      <c r="H65" s="43"/>
      <c r="I65" s="43"/>
      <c r="J65" s="43"/>
      <c r="K65" s="161"/>
    </row>
    <row r="66" spans="1:11" s="47" customFormat="1" ht="25.5" customHeight="1" x14ac:dyDescent="0.35">
      <c r="A66" s="125"/>
      <c r="B66" s="112"/>
      <c r="C66" s="36"/>
      <c r="D66" s="36"/>
      <c r="E66" s="39" t="e">
        <f>VLOOKUP($D66,'Liste de produits types'!$A$2:$E$136,2,FALSE)</f>
        <v>#N/A</v>
      </c>
      <c r="F66" s="40" t="e">
        <f>VLOOKUP($D66,'Liste de produits types'!$A$2:$E$136,3,FALSE)</f>
        <v>#N/A</v>
      </c>
      <c r="G66" s="41" t="e">
        <f>VLOOKUP($D66,'Liste de produits types'!$A$2:$E$136,4,FALSE)</f>
        <v>#N/A</v>
      </c>
      <c r="H66" s="43"/>
      <c r="I66" s="43"/>
      <c r="J66" s="43"/>
      <c r="K66" s="161"/>
    </row>
    <row r="67" spans="1:11" s="47" customFormat="1" ht="25.5" customHeight="1" x14ac:dyDescent="0.35">
      <c r="A67" s="125"/>
      <c r="B67" s="112"/>
      <c r="C67" s="36"/>
      <c r="D67" s="36"/>
      <c r="E67" s="39" t="e">
        <f>VLOOKUP($D67,'Liste de produits types'!$A$2:$E$136,2,FALSE)</f>
        <v>#N/A</v>
      </c>
      <c r="F67" s="40" t="e">
        <f>VLOOKUP($D67,'Liste de produits types'!$A$2:$E$136,3,FALSE)</f>
        <v>#N/A</v>
      </c>
      <c r="G67" s="41" t="e">
        <f>VLOOKUP($D67,'Liste de produits types'!$A$2:$E$136,4,FALSE)</f>
        <v>#N/A</v>
      </c>
      <c r="H67" s="43"/>
      <c r="I67" s="43"/>
      <c r="J67" s="43"/>
      <c r="K67" s="161"/>
    </row>
    <row r="68" spans="1:11" s="47" customFormat="1" ht="25.5" customHeight="1" x14ac:dyDescent="0.35">
      <c r="A68" s="125"/>
      <c r="B68" s="112"/>
      <c r="C68" s="36"/>
      <c r="D68" s="36"/>
      <c r="E68" s="39" t="e">
        <f>VLOOKUP($D68,'Liste de produits types'!$A$2:$E$136,2,FALSE)</f>
        <v>#N/A</v>
      </c>
      <c r="F68" s="40" t="e">
        <f>VLOOKUP($D68,'Liste de produits types'!$A$2:$E$136,3,FALSE)</f>
        <v>#N/A</v>
      </c>
      <c r="G68" s="41" t="e">
        <f>VLOOKUP($D68,'Liste de produits types'!$A$2:$E$136,4,FALSE)</f>
        <v>#N/A</v>
      </c>
      <c r="H68" s="43"/>
      <c r="I68" s="43"/>
      <c r="J68" s="43"/>
      <c r="K68" s="161"/>
    </row>
    <row r="69" spans="1:11" s="47" customFormat="1" ht="25.5" customHeight="1" x14ac:dyDescent="0.35">
      <c r="A69" s="125"/>
      <c r="B69" s="112"/>
      <c r="C69" s="36"/>
      <c r="D69" s="36"/>
      <c r="E69" s="39" t="e">
        <f>VLOOKUP($D69,'Liste de produits types'!$A$2:$E$136,2,FALSE)</f>
        <v>#N/A</v>
      </c>
      <c r="F69" s="40" t="e">
        <f>VLOOKUP($D69,'Liste de produits types'!$A$2:$E$136,3,FALSE)</f>
        <v>#N/A</v>
      </c>
      <c r="G69" s="41" t="e">
        <f>VLOOKUP($D69,'Liste de produits types'!$A$2:$E$136,4,FALSE)</f>
        <v>#N/A</v>
      </c>
      <c r="H69" s="43"/>
      <c r="I69" s="43"/>
      <c r="J69" s="43"/>
      <c r="K69" s="161"/>
    </row>
    <row r="70" spans="1:11" s="47" customFormat="1" ht="25.5" customHeight="1" x14ac:dyDescent="0.35">
      <c r="A70" s="125"/>
      <c r="B70" s="112"/>
      <c r="C70" s="36"/>
      <c r="D70" s="36"/>
      <c r="E70" s="39" t="e">
        <f>VLOOKUP($D70,'Liste de produits types'!$A$2:$E$136,2,FALSE)</f>
        <v>#N/A</v>
      </c>
      <c r="F70" s="40" t="e">
        <f>VLOOKUP($D70,'Liste de produits types'!$A$2:$E$136,3,FALSE)</f>
        <v>#N/A</v>
      </c>
      <c r="G70" s="41" t="e">
        <f>VLOOKUP($D70,'Liste de produits types'!$A$2:$E$136,4,FALSE)</f>
        <v>#N/A</v>
      </c>
      <c r="H70" s="43"/>
      <c r="I70" s="43"/>
      <c r="J70" s="43"/>
      <c r="K70" s="161"/>
    </row>
    <row r="71" spans="1:11" s="47" customFormat="1" ht="25.5" customHeight="1" x14ac:dyDescent="0.35">
      <c r="A71" s="125"/>
      <c r="B71" s="112"/>
      <c r="C71" s="36"/>
      <c r="D71" s="36"/>
      <c r="E71" s="39" t="e">
        <f>VLOOKUP($D71,'Liste de produits types'!$A$2:$E$136,2,FALSE)</f>
        <v>#N/A</v>
      </c>
      <c r="F71" s="40" t="e">
        <f>VLOOKUP($D71,'Liste de produits types'!$A$2:$E$136,3,FALSE)</f>
        <v>#N/A</v>
      </c>
      <c r="G71" s="41" t="e">
        <f>VLOOKUP($D71,'Liste de produits types'!$A$2:$E$136,4,FALSE)</f>
        <v>#N/A</v>
      </c>
      <c r="H71" s="43"/>
      <c r="I71" s="43"/>
      <c r="J71" s="43"/>
      <c r="K71" s="161"/>
    </row>
    <row r="72" spans="1:11" s="47" customFormat="1" ht="25.5" customHeight="1" x14ac:dyDescent="0.35">
      <c r="A72" s="125"/>
      <c r="B72" s="112"/>
      <c r="C72" s="36"/>
      <c r="D72" s="36"/>
      <c r="E72" s="39" t="e">
        <f>VLOOKUP($D72,'Liste de produits types'!$A$2:$E$136,2,FALSE)</f>
        <v>#N/A</v>
      </c>
      <c r="F72" s="40" t="e">
        <f>VLOOKUP($D72,'Liste de produits types'!$A$2:$E$136,3,FALSE)</f>
        <v>#N/A</v>
      </c>
      <c r="G72" s="41" t="e">
        <f>VLOOKUP($D72,'Liste de produits types'!$A$2:$E$136,4,FALSE)</f>
        <v>#N/A</v>
      </c>
      <c r="H72" s="43"/>
      <c r="I72" s="43"/>
      <c r="J72" s="43"/>
      <c r="K72" s="161"/>
    </row>
    <row r="73" spans="1:11" s="47" customFormat="1" ht="25.5" customHeight="1" x14ac:dyDescent="0.35">
      <c r="A73" s="125"/>
      <c r="B73" s="112"/>
      <c r="C73" s="36"/>
      <c r="D73" s="36"/>
      <c r="E73" s="39" t="e">
        <f>VLOOKUP($D73,'Liste de produits types'!$A$2:$E$136,2,FALSE)</f>
        <v>#N/A</v>
      </c>
      <c r="F73" s="40" t="e">
        <f>VLOOKUP($D73,'Liste de produits types'!$A$2:$E$136,3,FALSE)</f>
        <v>#N/A</v>
      </c>
      <c r="G73" s="41" t="e">
        <f>VLOOKUP($D73,'Liste de produits types'!$A$2:$E$136,4,FALSE)</f>
        <v>#N/A</v>
      </c>
      <c r="H73" s="43"/>
      <c r="I73" s="43"/>
      <c r="J73" s="43"/>
      <c r="K73" s="161"/>
    </row>
    <row r="74" spans="1:11" s="47" customFormat="1" ht="25.5" customHeight="1" x14ac:dyDescent="0.35">
      <c r="A74" s="125"/>
      <c r="B74" s="112"/>
      <c r="C74" s="36"/>
      <c r="D74" s="36"/>
      <c r="E74" s="39" t="e">
        <f>VLOOKUP($D74,'Liste de produits types'!$A$2:$E$136,2,FALSE)</f>
        <v>#N/A</v>
      </c>
      <c r="F74" s="40" t="e">
        <f>VLOOKUP($D74,'Liste de produits types'!$A$2:$E$136,3,FALSE)</f>
        <v>#N/A</v>
      </c>
      <c r="G74" s="41" t="e">
        <f>VLOOKUP($D74,'Liste de produits types'!$A$2:$E$136,4,FALSE)</f>
        <v>#N/A</v>
      </c>
      <c r="H74" s="43"/>
      <c r="I74" s="43"/>
      <c r="J74" s="43"/>
      <c r="K74" s="161"/>
    </row>
    <row r="75" spans="1:11" s="47" customFormat="1" ht="25.5" customHeight="1" x14ac:dyDescent="0.35">
      <c r="A75" s="125"/>
      <c r="B75" s="112"/>
      <c r="C75" s="36"/>
      <c r="D75" s="36"/>
      <c r="E75" s="39" t="e">
        <f>VLOOKUP($D75,'Liste de produits types'!$A$2:$E$136,2,FALSE)</f>
        <v>#N/A</v>
      </c>
      <c r="F75" s="40" t="e">
        <f>VLOOKUP($D75,'Liste de produits types'!$A$2:$E$136,3,FALSE)</f>
        <v>#N/A</v>
      </c>
      <c r="G75" s="41" t="e">
        <f>VLOOKUP($D75,'Liste de produits types'!$A$2:$E$136,4,FALSE)</f>
        <v>#N/A</v>
      </c>
      <c r="H75" s="43"/>
      <c r="I75" s="43"/>
      <c r="J75" s="43"/>
      <c r="K75" s="161"/>
    </row>
    <row r="76" spans="1:11" s="47" customFormat="1" ht="25.5" customHeight="1" x14ac:dyDescent="0.35">
      <c r="A76" s="125"/>
      <c r="B76" s="112"/>
      <c r="C76" s="36"/>
      <c r="D76" s="36"/>
      <c r="E76" s="39" t="e">
        <f>VLOOKUP($D76,'Liste de produits types'!$A$2:$E$136,2,FALSE)</f>
        <v>#N/A</v>
      </c>
      <c r="F76" s="40" t="e">
        <f>VLOOKUP($D76,'Liste de produits types'!$A$2:$E$136,3,FALSE)</f>
        <v>#N/A</v>
      </c>
      <c r="G76" s="41" t="e">
        <f>VLOOKUP($D76,'Liste de produits types'!$A$2:$E$136,4,FALSE)</f>
        <v>#N/A</v>
      </c>
      <c r="H76" s="43"/>
      <c r="I76" s="43"/>
      <c r="J76" s="43"/>
      <c r="K76" s="161"/>
    </row>
    <row r="77" spans="1:11" s="47" customFormat="1" ht="25.5" customHeight="1" x14ac:dyDescent="0.35">
      <c r="A77" s="125"/>
      <c r="B77" s="112"/>
      <c r="C77" s="36"/>
      <c r="D77" s="36"/>
      <c r="E77" s="39" t="e">
        <f>VLOOKUP($D77,'Liste de produits types'!$A$2:$E$136,2,FALSE)</f>
        <v>#N/A</v>
      </c>
      <c r="F77" s="40" t="e">
        <f>VLOOKUP($D77,'Liste de produits types'!$A$2:$E$136,3,FALSE)</f>
        <v>#N/A</v>
      </c>
      <c r="G77" s="41" t="e">
        <f>VLOOKUP($D77,'Liste de produits types'!$A$2:$E$136,4,FALSE)</f>
        <v>#N/A</v>
      </c>
      <c r="H77" s="43"/>
      <c r="I77" s="43"/>
      <c r="J77" s="43"/>
      <c r="K77" s="161"/>
    </row>
    <row r="78" spans="1:11" s="47" customFormat="1" ht="25.5" customHeight="1" x14ac:dyDescent="0.35">
      <c r="A78" s="125"/>
      <c r="B78" s="112"/>
      <c r="C78" s="36"/>
      <c r="D78" s="36"/>
      <c r="E78" s="39" t="e">
        <f>VLOOKUP($D78,'Liste de produits types'!$A$2:$E$136,2,FALSE)</f>
        <v>#N/A</v>
      </c>
      <c r="F78" s="40" t="e">
        <f>VLOOKUP($D78,'Liste de produits types'!$A$2:$E$136,3,FALSE)</f>
        <v>#N/A</v>
      </c>
      <c r="G78" s="41" t="e">
        <f>VLOOKUP($D78,'Liste de produits types'!$A$2:$E$136,4,FALSE)</f>
        <v>#N/A</v>
      </c>
      <c r="H78" s="43"/>
      <c r="I78" s="43"/>
      <c r="J78" s="43"/>
      <c r="K78" s="161"/>
    </row>
    <row r="79" spans="1:11" s="47" customFormat="1" ht="25.5" customHeight="1" x14ac:dyDescent="0.35">
      <c r="A79" s="125"/>
      <c r="B79" s="112"/>
      <c r="C79" s="36"/>
      <c r="D79" s="36"/>
      <c r="E79" s="39" t="e">
        <f>VLOOKUP($D79,'Liste de produits types'!$A$2:$E$136,2,FALSE)</f>
        <v>#N/A</v>
      </c>
      <c r="F79" s="40" t="e">
        <f>VLOOKUP($D79,'Liste de produits types'!$A$2:$E$136,3,FALSE)</f>
        <v>#N/A</v>
      </c>
      <c r="G79" s="41" t="e">
        <f>VLOOKUP($D79,'Liste de produits types'!$A$2:$E$136,4,FALSE)</f>
        <v>#N/A</v>
      </c>
      <c r="H79" s="43"/>
      <c r="I79" s="43"/>
      <c r="J79" s="43"/>
      <c r="K79" s="161"/>
    </row>
    <row r="80" spans="1:11" s="47" customFormat="1" ht="25.5" customHeight="1" x14ac:dyDescent="0.35">
      <c r="A80" s="125"/>
      <c r="B80" s="112"/>
      <c r="C80" s="36"/>
      <c r="D80" s="36"/>
      <c r="E80" s="39" t="e">
        <f>VLOOKUP($D80,'Liste de produits types'!$A$2:$E$136,2,FALSE)</f>
        <v>#N/A</v>
      </c>
      <c r="F80" s="40" t="e">
        <f>VLOOKUP($D80,'Liste de produits types'!$A$2:$E$136,3,FALSE)</f>
        <v>#N/A</v>
      </c>
      <c r="G80" s="41" t="e">
        <f>VLOOKUP($D80,'Liste de produits types'!$A$2:$E$136,4,FALSE)</f>
        <v>#N/A</v>
      </c>
      <c r="H80" s="43"/>
      <c r="I80" s="43"/>
      <c r="J80" s="43"/>
      <c r="K80" s="161"/>
    </row>
    <row r="81" spans="1:11" s="47" customFormat="1" ht="25.5" customHeight="1" x14ac:dyDescent="0.35">
      <c r="A81" s="125"/>
      <c r="B81" s="112"/>
      <c r="C81" s="36"/>
      <c r="D81" s="36"/>
      <c r="E81" s="39" t="e">
        <f>VLOOKUP($D81,'Liste de produits types'!$A$2:$E$136,2,FALSE)</f>
        <v>#N/A</v>
      </c>
      <c r="F81" s="40" t="e">
        <f>VLOOKUP($D81,'Liste de produits types'!$A$2:$E$136,3,FALSE)</f>
        <v>#N/A</v>
      </c>
      <c r="G81" s="41" t="e">
        <f>VLOOKUP($D81,'Liste de produits types'!$A$2:$E$136,4,FALSE)</f>
        <v>#N/A</v>
      </c>
      <c r="H81" s="43"/>
      <c r="I81" s="43"/>
      <c r="J81" s="43"/>
      <c r="K81" s="161"/>
    </row>
    <row r="82" spans="1:11" s="47" customFormat="1" ht="25.5" customHeight="1" x14ac:dyDescent="0.35">
      <c r="A82" s="125"/>
      <c r="B82" s="112"/>
      <c r="C82" s="36"/>
      <c r="D82" s="36"/>
      <c r="E82" s="39" t="e">
        <f>VLOOKUP($D82,'Liste de produits types'!$A$2:$E$136,2,FALSE)</f>
        <v>#N/A</v>
      </c>
      <c r="F82" s="40" t="e">
        <f>VLOOKUP($D82,'Liste de produits types'!$A$2:$E$136,3,FALSE)</f>
        <v>#N/A</v>
      </c>
      <c r="G82" s="41" t="e">
        <f>VLOOKUP($D82,'Liste de produits types'!$A$2:$E$136,4,FALSE)</f>
        <v>#N/A</v>
      </c>
      <c r="H82" s="43"/>
      <c r="I82" s="43"/>
      <c r="J82" s="43"/>
      <c r="K82" s="161"/>
    </row>
    <row r="83" spans="1:11" s="47" customFormat="1" ht="25.5" customHeight="1" x14ac:dyDescent="0.35">
      <c r="A83" s="125"/>
      <c r="B83" s="112"/>
      <c r="C83" s="36"/>
      <c r="D83" s="36"/>
      <c r="E83" s="39" t="e">
        <f>VLOOKUP($D83,'Liste de produits types'!$A$2:$E$136,2,FALSE)</f>
        <v>#N/A</v>
      </c>
      <c r="F83" s="40" t="e">
        <f>VLOOKUP($D83,'Liste de produits types'!$A$2:$E$136,3,FALSE)</f>
        <v>#N/A</v>
      </c>
      <c r="G83" s="41" t="e">
        <f>VLOOKUP($D83,'Liste de produits types'!$A$2:$E$136,4,FALSE)</f>
        <v>#N/A</v>
      </c>
      <c r="H83" s="43"/>
      <c r="I83" s="43"/>
      <c r="J83" s="43"/>
      <c r="K83" s="161"/>
    </row>
    <row r="84" spans="1:11" s="47" customFormat="1" ht="25.5" customHeight="1" x14ac:dyDescent="0.35">
      <c r="A84" s="125"/>
      <c r="B84" s="112"/>
      <c r="C84" s="36"/>
      <c r="D84" s="36"/>
      <c r="E84" s="39" t="e">
        <f>VLOOKUP($D84,'Liste de produits types'!$A$2:$E$136,2,FALSE)</f>
        <v>#N/A</v>
      </c>
      <c r="F84" s="40" t="e">
        <f>VLOOKUP($D84,'Liste de produits types'!$A$2:$E$136,3,FALSE)</f>
        <v>#N/A</v>
      </c>
      <c r="G84" s="41" t="e">
        <f>VLOOKUP($D84,'Liste de produits types'!$A$2:$E$136,4,FALSE)</f>
        <v>#N/A</v>
      </c>
      <c r="H84" s="43"/>
      <c r="I84" s="43"/>
      <c r="J84" s="43"/>
      <c r="K84" s="161"/>
    </row>
    <row r="85" spans="1:11" s="47" customFormat="1" ht="25.5" customHeight="1" x14ac:dyDescent="0.35">
      <c r="A85" s="125"/>
      <c r="B85" s="112"/>
      <c r="C85" s="36"/>
      <c r="D85" s="36"/>
      <c r="E85" s="39" t="e">
        <f>VLOOKUP($D85,'Liste de produits types'!$A$2:$E$136,2,FALSE)</f>
        <v>#N/A</v>
      </c>
      <c r="F85" s="40" t="e">
        <f>VLOOKUP($D85,'Liste de produits types'!$A$2:$E$136,3,FALSE)</f>
        <v>#N/A</v>
      </c>
      <c r="G85" s="41" t="e">
        <f>VLOOKUP($D85,'Liste de produits types'!$A$2:$E$136,4,FALSE)</f>
        <v>#N/A</v>
      </c>
      <c r="H85" s="43"/>
      <c r="I85" s="43"/>
      <c r="J85" s="43"/>
      <c r="K85" s="161"/>
    </row>
    <row r="86" spans="1:11" s="47" customFormat="1" ht="25.5" customHeight="1" x14ac:dyDescent="0.35">
      <c r="A86" s="125"/>
      <c r="B86" s="112"/>
      <c r="C86" s="36"/>
      <c r="D86" s="36"/>
      <c r="E86" s="39" t="e">
        <f>VLOOKUP($D86,'Liste de produits types'!$A$2:$E$136,2,FALSE)</f>
        <v>#N/A</v>
      </c>
      <c r="F86" s="40" t="e">
        <f>VLOOKUP($D86,'Liste de produits types'!$A$2:$E$136,3,FALSE)</f>
        <v>#N/A</v>
      </c>
      <c r="G86" s="41" t="e">
        <f>VLOOKUP($D86,'Liste de produits types'!$A$2:$E$136,4,FALSE)</f>
        <v>#N/A</v>
      </c>
      <c r="H86" s="43"/>
      <c r="I86" s="43"/>
      <c r="J86" s="43"/>
      <c r="K86" s="161"/>
    </row>
    <row r="87" spans="1:11" s="47" customFormat="1" ht="25.5" customHeight="1" x14ac:dyDescent="0.35">
      <c r="A87" s="125"/>
      <c r="B87" s="112"/>
      <c r="C87" s="36"/>
      <c r="D87" s="36"/>
      <c r="E87" s="39" t="e">
        <f>VLOOKUP($D87,'Liste de produits types'!$A$2:$E$136,2,FALSE)</f>
        <v>#N/A</v>
      </c>
      <c r="F87" s="40" t="e">
        <f>VLOOKUP($D87,'Liste de produits types'!$A$2:$E$136,3,FALSE)</f>
        <v>#N/A</v>
      </c>
      <c r="G87" s="41" t="e">
        <f>VLOOKUP($D87,'Liste de produits types'!$A$2:$E$136,4,FALSE)</f>
        <v>#N/A</v>
      </c>
      <c r="H87" s="43"/>
      <c r="I87" s="43"/>
      <c r="J87" s="43"/>
      <c r="K87" s="161"/>
    </row>
    <row r="88" spans="1:11" s="47" customFormat="1" ht="25.5" customHeight="1" x14ac:dyDescent="0.35">
      <c r="A88" s="125"/>
      <c r="B88" s="112"/>
      <c r="C88" s="36"/>
      <c r="D88" s="36"/>
      <c r="E88" s="39" t="e">
        <f>VLOOKUP($D88,'Liste de produits types'!$A$2:$E$136,2,FALSE)</f>
        <v>#N/A</v>
      </c>
      <c r="F88" s="40" t="e">
        <f>VLOOKUP($D88,'Liste de produits types'!$A$2:$E$136,3,FALSE)</f>
        <v>#N/A</v>
      </c>
      <c r="G88" s="41" t="e">
        <f>VLOOKUP($D88,'Liste de produits types'!$A$2:$E$136,4,FALSE)</f>
        <v>#N/A</v>
      </c>
      <c r="H88" s="43"/>
      <c r="I88" s="43"/>
      <c r="J88" s="43"/>
      <c r="K88" s="161"/>
    </row>
    <row r="89" spans="1:11" s="47" customFormat="1" ht="25.5" customHeight="1" x14ac:dyDescent="0.35">
      <c r="A89" s="125"/>
      <c r="B89" s="112"/>
      <c r="C89" s="36"/>
      <c r="D89" s="36"/>
      <c r="E89" s="39" t="e">
        <f>VLOOKUP($D89,'Liste de produits types'!$A$2:$E$136,2,FALSE)</f>
        <v>#N/A</v>
      </c>
      <c r="F89" s="40" t="e">
        <f>VLOOKUP($D89,'Liste de produits types'!$A$2:$E$136,3,FALSE)</f>
        <v>#N/A</v>
      </c>
      <c r="G89" s="41" t="e">
        <f>VLOOKUP($D89,'Liste de produits types'!$A$2:$E$136,4,FALSE)</f>
        <v>#N/A</v>
      </c>
      <c r="H89" s="43"/>
      <c r="I89" s="43"/>
      <c r="J89" s="43"/>
      <c r="K89" s="161"/>
    </row>
    <row r="90" spans="1:11" s="47" customFormat="1" ht="25.5" customHeight="1" x14ac:dyDescent="0.35">
      <c r="A90" s="125"/>
      <c r="B90" s="112"/>
      <c r="C90" s="36"/>
      <c r="D90" s="36"/>
      <c r="E90" s="39" t="e">
        <f>VLOOKUP($D90,'Liste de produits types'!$A$2:$E$136,2,FALSE)</f>
        <v>#N/A</v>
      </c>
      <c r="F90" s="40" t="e">
        <f>VLOOKUP($D90,'Liste de produits types'!$A$2:$E$136,3,FALSE)</f>
        <v>#N/A</v>
      </c>
      <c r="G90" s="41" t="e">
        <f>VLOOKUP($D90,'Liste de produits types'!$A$2:$E$136,4,FALSE)</f>
        <v>#N/A</v>
      </c>
      <c r="H90" s="43"/>
      <c r="I90" s="43"/>
      <c r="J90" s="43"/>
      <c r="K90" s="161"/>
    </row>
    <row r="91" spans="1:11" s="47" customFormat="1" ht="25.5" customHeight="1" x14ac:dyDescent="0.35">
      <c r="A91" s="125"/>
      <c r="B91" s="112"/>
      <c r="C91" s="36"/>
      <c r="D91" s="36"/>
      <c r="E91" s="39" t="e">
        <f>VLOOKUP($D91,'Liste de produits types'!$A$2:$E$136,2,FALSE)</f>
        <v>#N/A</v>
      </c>
      <c r="F91" s="40" t="e">
        <f>VLOOKUP($D91,'Liste de produits types'!$A$2:$E$136,3,FALSE)</f>
        <v>#N/A</v>
      </c>
      <c r="G91" s="41" t="e">
        <f>VLOOKUP($D91,'Liste de produits types'!$A$2:$E$136,4,FALSE)</f>
        <v>#N/A</v>
      </c>
      <c r="H91" s="43"/>
      <c r="I91" s="43"/>
      <c r="J91" s="43"/>
      <c r="K91" s="161"/>
    </row>
    <row r="92" spans="1:11" s="47" customFormat="1" ht="25.5" customHeight="1" x14ac:dyDescent="0.35">
      <c r="A92" s="125"/>
      <c r="B92" s="112"/>
      <c r="C92" s="36"/>
      <c r="D92" s="36"/>
      <c r="E92" s="39" t="e">
        <f>VLOOKUP($D92,'Liste de produits types'!$A$2:$E$136,2,FALSE)</f>
        <v>#N/A</v>
      </c>
      <c r="F92" s="40" t="e">
        <f>VLOOKUP($D92,'Liste de produits types'!$A$2:$E$136,3,FALSE)</f>
        <v>#N/A</v>
      </c>
      <c r="G92" s="41" t="e">
        <f>VLOOKUP($D92,'Liste de produits types'!$A$2:$E$136,4,FALSE)</f>
        <v>#N/A</v>
      </c>
      <c r="H92" s="43"/>
      <c r="I92" s="43"/>
      <c r="J92" s="43"/>
      <c r="K92" s="161"/>
    </row>
    <row r="93" spans="1:11" s="47" customFormat="1" ht="25.5" customHeight="1" x14ac:dyDescent="0.35">
      <c r="A93" s="125"/>
      <c r="B93" s="112"/>
      <c r="C93" s="36"/>
      <c r="D93" s="36"/>
      <c r="E93" s="39" t="e">
        <f>VLOOKUP($D93,'Liste de produits types'!$A$2:$E$136,2,FALSE)</f>
        <v>#N/A</v>
      </c>
      <c r="F93" s="40" t="e">
        <f>VLOOKUP($D93,'Liste de produits types'!$A$2:$E$136,3,FALSE)</f>
        <v>#N/A</v>
      </c>
      <c r="G93" s="41" t="e">
        <f>VLOOKUP($D93,'Liste de produits types'!$A$2:$E$136,4,FALSE)</f>
        <v>#N/A</v>
      </c>
      <c r="H93" s="43"/>
      <c r="I93" s="43"/>
      <c r="J93" s="43"/>
      <c r="K93" s="161"/>
    </row>
    <row r="94" spans="1:11" s="47" customFormat="1" ht="25.5" customHeight="1" x14ac:dyDescent="0.35">
      <c r="A94" s="125"/>
      <c r="B94" s="112"/>
      <c r="C94" s="36"/>
      <c r="D94" s="36"/>
      <c r="E94" s="39" t="e">
        <f>VLOOKUP($D94,'Liste de produits types'!$A$2:$E$136,2,FALSE)</f>
        <v>#N/A</v>
      </c>
      <c r="F94" s="40" t="e">
        <f>VLOOKUP($D94,'Liste de produits types'!$A$2:$E$136,3,FALSE)</f>
        <v>#N/A</v>
      </c>
      <c r="G94" s="41" t="e">
        <f>VLOOKUP($D94,'Liste de produits types'!$A$2:$E$136,4,FALSE)</f>
        <v>#N/A</v>
      </c>
      <c r="H94" s="43"/>
      <c r="I94" s="43"/>
      <c r="J94" s="43"/>
      <c r="K94" s="161"/>
    </row>
    <row r="95" spans="1:11" s="47" customFormat="1" ht="25.5" customHeight="1" x14ac:dyDescent="0.35">
      <c r="A95" s="125"/>
      <c r="B95" s="112"/>
      <c r="C95" s="36"/>
      <c r="D95" s="36"/>
      <c r="E95" s="39" t="e">
        <f>VLOOKUP($D95,'Liste de produits types'!$A$2:$E$136,2,FALSE)</f>
        <v>#N/A</v>
      </c>
      <c r="F95" s="40" t="e">
        <f>VLOOKUP($D95,'Liste de produits types'!$A$2:$E$136,3,FALSE)</f>
        <v>#N/A</v>
      </c>
      <c r="G95" s="41" t="e">
        <f>VLOOKUP($D95,'Liste de produits types'!$A$2:$E$136,4,FALSE)</f>
        <v>#N/A</v>
      </c>
      <c r="H95" s="43"/>
      <c r="I95" s="43"/>
      <c r="J95" s="43"/>
      <c r="K95" s="161"/>
    </row>
    <row r="96" spans="1:11" s="47" customFormat="1" ht="25.5" customHeight="1" x14ac:dyDescent="0.35">
      <c r="A96" s="125"/>
      <c r="B96" s="112"/>
      <c r="C96" s="36"/>
      <c r="D96" s="36"/>
      <c r="E96" s="39" t="e">
        <f>VLOOKUP($D96,'Liste de produits types'!$A$2:$E$136,2,FALSE)</f>
        <v>#N/A</v>
      </c>
      <c r="F96" s="40" t="e">
        <f>VLOOKUP($D96,'Liste de produits types'!$A$2:$E$136,3,FALSE)</f>
        <v>#N/A</v>
      </c>
      <c r="G96" s="41" t="e">
        <f>VLOOKUP($D96,'Liste de produits types'!$A$2:$E$136,4,FALSE)</f>
        <v>#N/A</v>
      </c>
      <c r="H96" s="43"/>
      <c r="I96" s="43"/>
      <c r="J96" s="43"/>
      <c r="K96" s="161"/>
    </row>
    <row r="97" spans="1:11" s="47" customFormat="1" ht="25.5" customHeight="1" x14ac:dyDescent="0.35">
      <c r="A97" s="125"/>
      <c r="B97" s="112"/>
      <c r="C97" s="36"/>
      <c r="D97" s="36"/>
      <c r="E97" s="39" t="e">
        <f>VLOOKUP($D97,'Liste de produits types'!$A$2:$E$136,2,FALSE)</f>
        <v>#N/A</v>
      </c>
      <c r="F97" s="40" t="e">
        <f>VLOOKUP($D97,'Liste de produits types'!$A$2:$E$136,3,FALSE)</f>
        <v>#N/A</v>
      </c>
      <c r="G97" s="41" t="e">
        <f>VLOOKUP($D97,'Liste de produits types'!$A$2:$E$136,4,FALSE)</f>
        <v>#N/A</v>
      </c>
      <c r="H97" s="43"/>
      <c r="I97" s="43"/>
      <c r="J97" s="43"/>
      <c r="K97" s="161"/>
    </row>
    <row r="98" spans="1:11" s="47" customFormat="1" ht="25.5" customHeight="1" x14ac:dyDescent="0.35">
      <c r="A98" s="125"/>
      <c r="B98" s="112"/>
      <c r="C98" s="36"/>
      <c r="D98" s="36"/>
      <c r="E98" s="39" t="e">
        <f>VLOOKUP($D98,'Liste de produits types'!$A$2:$E$136,2,FALSE)</f>
        <v>#N/A</v>
      </c>
      <c r="F98" s="40" t="e">
        <f>VLOOKUP($D98,'Liste de produits types'!$A$2:$E$136,3,FALSE)</f>
        <v>#N/A</v>
      </c>
      <c r="G98" s="41" t="e">
        <f>VLOOKUP($D98,'Liste de produits types'!$A$2:$E$136,4,FALSE)</f>
        <v>#N/A</v>
      </c>
      <c r="H98" s="43"/>
      <c r="I98" s="43"/>
      <c r="J98" s="43"/>
      <c r="K98" s="161"/>
    </row>
    <row r="99" spans="1:11" s="47" customFormat="1" ht="25.5" customHeight="1" x14ac:dyDescent="0.35">
      <c r="A99" s="125"/>
      <c r="B99" s="112"/>
      <c r="C99" s="36"/>
      <c r="D99" s="36"/>
      <c r="E99" s="39" t="e">
        <f>VLOOKUP($D99,'Liste de produits types'!$A$2:$E$136,2,FALSE)</f>
        <v>#N/A</v>
      </c>
      <c r="F99" s="40" t="e">
        <f>VLOOKUP($D99,'Liste de produits types'!$A$2:$E$136,3,FALSE)</f>
        <v>#N/A</v>
      </c>
      <c r="G99" s="41" t="e">
        <f>VLOOKUP($D99,'Liste de produits types'!$A$2:$E$136,4,FALSE)</f>
        <v>#N/A</v>
      </c>
      <c r="H99" s="43"/>
      <c r="I99" s="43"/>
      <c r="J99" s="43"/>
      <c r="K99" s="161"/>
    </row>
    <row r="100" spans="1:11" s="47" customFormat="1" ht="25.5" customHeight="1" x14ac:dyDescent="0.35">
      <c r="A100" s="125"/>
      <c r="B100" s="112"/>
      <c r="C100" s="36"/>
      <c r="D100" s="36"/>
      <c r="E100" s="39" t="e">
        <f>VLOOKUP($D100,'Liste de produits types'!$A$2:$E$136,2,FALSE)</f>
        <v>#N/A</v>
      </c>
      <c r="F100" s="40" t="e">
        <f>VLOOKUP($D100,'Liste de produits types'!$A$2:$E$136,3,FALSE)</f>
        <v>#N/A</v>
      </c>
      <c r="G100" s="41" t="e">
        <f>VLOOKUP($D100,'Liste de produits types'!$A$2:$E$136,4,FALSE)</f>
        <v>#N/A</v>
      </c>
      <c r="H100" s="43"/>
      <c r="I100" s="43"/>
      <c r="J100" s="43"/>
      <c r="K100" s="161"/>
    </row>
    <row r="101" spans="1:11" s="47" customFormat="1" ht="25.5" customHeight="1" x14ac:dyDescent="0.35">
      <c r="A101" s="125"/>
      <c r="B101" s="112"/>
      <c r="C101" s="36"/>
      <c r="D101" s="36"/>
      <c r="E101" s="39" t="e">
        <f>VLOOKUP($D101,'Liste de produits types'!$A$2:$E$136,2,FALSE)</f>
        <v>#N/A</v>
      </c>
      <c r="F101" s="40" t="e">
        <f>VLOOKUP($D101,'Liste de produits types'!$A$2:$E$136,3,FALSE)</f>
        <v>#N/A</v>
      </c>
      <c r="G101" s="41" t="e">
        <f>VLOOKUP($D101,'Liste de produits types'!$A$2:$E$136,4,FALSE)</f>
        <v>#N/A</v>
      </c>
      <c r="H101" s="43"/>
      <c r="I101" s="43"/>
      <c r="J101" s="43"/>
      <c r="K101" s="161"/>
    </row>
    <row r="102" spans="1:11" s="47" customFormat="1" ht="25.5" customHeight="1" x14ac:dyDescent="0.35">
      <c r="A102" s="125"/>
      <c r="B102" s="112"/>
      <c r="C102" s="36"/>
      <c r="D102" s="36"/>
      <c r="E102" s="39" t="e">
        <f>VLOOKUP($D102,'Liste de produits types'!$A$2:$E$136,2,FALSE)</f>
        <v>#N/A</v>
      </c>
      <c r="F102" s="40" t="e">
        <f>VLOOKUP($D102,'Liste de produits types'!$A$2:$E$136,3,FALSE)</f>
        <v>#N/A</v>
      </c>
      <c r="G102" s="41" t="e">
        <f>VLOOKUP($D102,'Liste de produits types'!$A$2:$E$136,4,FALSE)</f>
        <v>#N/A</v>
      </c>
      <c r="H102" s="43"/>
      <c r="I102" s="43"/>
      <c r="J102" s="43"/>
      <c r="K102" s="161"/>
    </row>
    <row r="103" spans="1:11" s="47" customFormat="1" ht="25.5" customHeight="1" x14ac:dyDescent="0.35">
      <c r="A103" s="125"/>
      <c r="B103" s="112"/>
      <c r="C103" s="36"/>
      <c r="D103" s="36"/>
      <c r="E103" s="39" t="e">
        <f>VLOOKUP($D103,'Liste de produits types'!$A$2:$E$136,2,FALSE)</f>
        <v>#N/A</v>
      </c>
      <c r="F103" s="40" t="e">
        <f>VLOOKUP($D103,'Liste de produits types'!$A$2:$E$136,3,FALSE)</f>
        <v>#N/A</v>
      </c>
      <c r="G103" s="41" t="e">
        <f>VLOOKUP($D103,'Liste de produits types'!$A$2:$E$136,4,FALSE)</f>
        <v>#N/A</v>
      </c>
      <c r="H103" s="43"/>
      <c r="I103" s="43"/>
      <c r="J103" s="43"/>
      <c r="K103" s="161"/>
    </row>
    <row r="104" spans="1:11" s="47" customFormat="1" ht="25.5" customHeight="1" x14ac:dyDescent="0.35">
      <c r="A104" s="125"/>
      <c r="B104" s="112"/>
      <c r="C104" s="36"/>
      <c r="D104" s="36"/>
      <c r="E104" s="39" t="e">
        <f>VLOOKUP($D104,'Liste de produits types'!$A$2:$E$136,2,FALSE)</f>
        <v>#N/A</v>
      </c>
      <c r="F104" s="40" t="e">
        <f>VLOOKUP($D104,'Liste de produits types'!$A$2:$E$136,3,FALSE)</f>
        <v>#N/A</v>
      </c>
      <c r="G104" s="41" t="e">
        <f>VLOOKUP($D104,'Liste de produits types'!$A$2:$E$136,4,FALSE)</f>
        <v>#N/A</v>
      </c>
      <c r="H104" s="43"/>
      <c r="I104" s="43"/>
      <c r="J104" s="43"/>
      <c r="K104" s="161"/>
    </row>
    <row r="105" spans="1:11" s="47" customFormat="1" ht="25.5" customHeight="1" x14ac:dyDescent="0.35">
      <c r="A105" s="125"/>
      <c r="B105" s="112"/>
      <c r="C105" s="36"/>
      <c r="D105" s="36"/>
      <c r="E105" s="39" t="e">
        <f>VLOOKUP($D105,'Liste de produits types'!$A$2:$E$136,2,FALSE)</f>
        <v>#N/A</v>
      </c>
      <c r="F105" s="40" t="e">
        <f>VLOOKUP($D105,'Liste de produits types'!$A$2:$E$136,3,FALSE)</f>
        <v>#N/A</v>
      </c>
      <c r="G105" s="41" t="e">
        <f>VLOOKUP($D105,'Liste de produits types'!$A$2:$E$136,4,FALSE)</f>
        <v>#N/A</v>
      </c>
      <c r="H105" s="43"/>
      <c r="I105" s="43"/>
      <c r="J105" s="43"/>
      <c r="K105" s="161"/>
    </row>
    <row r="106" spans="1:11" s="47" customFormat="1" ht="25.5" customHeight="1" x14ac:dyDescent="0.35">
      <c r="A106" s="125"/>
      <c r="B106" s="112"/>
      <c r="C106" s="36"/>
      <c r="D106" s="36"/>
      <c r="E106" s="39" t="e">
        <f>VLOOKUP($D106,'Liste de produits types'!$A$2:$E$136,2,FALSE)</f>
        <v>#N/A</v>
      </c>
      <c r="F106" s="40" t="e">
        <f>VLOOKUP($D106,'Liste de produits types'!$A$2:$E$136,3,FALSE)</f>
        <v>#N/A</v>
      </c>
      <c r="G106" s="41" t="e">
        <f>VLOOKUP($D106,'Liste de produits types'!$A$2:$E$136,4,FALSE)</f>
        <v>#N/A</v>
      </c>
      <c r="H106" s="43"/>
      <c r="I106" s="43"/>
      <c r="J106" s="43"/>
      <c r="K106" s="161"/>
    </row>
    <row r="107" spans="1:11" s="47" customFormat="1" ht="25.5" customHeight="1" x14ac:dyDescent="0.35">
      <c r="A107" s="125"/>
      <c r="B107" s="112"/>
      <c r="C107" s="36"/>
      <c r="D107" s="36"/>
      <c r="E107" s="39" t="e">
        <f>VLOOKUP($D107,'Liste de produits types'!$A$2:$E$136,2,FALSE)</f>
        <v>#N/A</v>
      </c>
      <c r="F107" s="40" t="e">
        <f>VLOOKUP($D107,'Liste de produits types'!$A$2:$E$136,3,FALSE)</f>
        <v>#N/A</v>
      </c>
      <c r="G107" s="41" t="e">
        <f>VLOOKUP($D107,'Liste de produits types'!$A$2:$E$136,4,FALSE)</f>
        <v>#N/A</v>
      </c>
      <c r="H107" s="43"/>
      <c r="I107" s="43"/>
      <c r="J107" s="43"/>
      <c r="K107" s="161"/>
    </row>
    <row r="108" spans="1:11" s="47" customFormat="1" ht="25.5" customHeight="1" x14ac:dyDescent="0.35">
      <c r="A108" s="125"/>
      <c r="B108" s="112"/>
      <c r="C108" s="36"/>
      <c r="D108" s="36"/>
      <c r="E108" s="39" t="e">
        <f>VLOOKUP($D108,'Liste de produits types'!$A$2:$E$136,2,FALSE)</f>
        <v>#N/A</v>
      </c>
      <c r="F108" s="40" t="e">
        <f>VLOOKUP($D108,'Liste de produits types'!$A$2:$E$136,3,FALSE)</f>
        <v>#N/A</v>
      </c>
      <c r="G108" s="41" t="e">
        <f>VLOOKUP($D108,'Liste de produits types'!$A$2:$E$136,4,FALSE)</f>
        <v>#N/A</v>
      </c>
      <c r="H108" s="43"/>
      <c r="I108" s="43"/>
      <c r="J108" s="43"/>
      <c r="K108" s="161"/>
    </row>
    <row r="109" spans="1:11" s="47" customFormat="1" ht="25.5" customHeight="1" x14ac:dyDescent="0.35">
      <c r="A109" s="125"/>
      <c r="B109" s="112"/>
      <c r="C109" s="36"/>
      <c r="D109" s="36"/>
      <c r="E109" s="39" t="e">
        <f>VLOOKUP($D109,'Liste de produits types'!$A$2:$E$136,2,FALSE)</f>
        <v>#N/A</v>
      </c>
      <c r="F109" s="40" t="e">
        <f>VLOOKUP($D109,'Liste de produits types'!$A$2:$E$136,3,FALSE)</f>
        <v>#N/A</v>
      </c>
      <c r="G109" s="41" t="e">
        <f>VLOOKUP($D109,'Liste de produits types'!$A$2:$E$136,4,FALSE)</f>
        <v>#N/A</v>
      </c>
      <c r="H109" s="43"/>
      <c r="I109" s="43"/>
      <c r="J109" s="43"/>
      <c r="K109" s="161"/>
    </row>
    <row r="110" spans="1:11" s="47" customFormat="1" ht="25.5" customHeight="1" x14ac:dyDescent="0.35">
      <c r="A110" s="125"/>
      <c r="B110" s="112"/>
      <c r="C110" s="36"/>
      <c r="D110" s="36"/>
      <c r="E110" s="39" t="e">
        <f>VLOOKUP($D110,'Liste de produits types'!$A$2:$E$136,2,FALSE)</f>
        <v>#N/A</v>
      </c>
      <c r="F110" s="40" t="e">
        <f>VLOOKUP($D110,'Liste de produits types'!$A$2:$E$136,3,FALSE)</f>
        <v>#N/A</v>
      </c>
      <c r="G110" s="41" t="e">
        <f>VLOOKUP($D110,'Liste de produits types'!$A$2:$E$136,4,FALSE)</f>
        <v>#N/A</v>
      </c>
      <c r="H110" s="43"/>
      <c r="I110" s="43"/>
      <c r="J110" s="43"/>
      <c r="K110" s="161"/>
    </row>
    <row r="111" spans="1:11" s="47" customFormat="1" ht="25.5" customHeight="1" x14ac:dyDescent="0.35">
      <c r="A111" s="125"/>
      <c r="B111" s="112"/>
      <c r="C111" s="36"/>
      <c r="D111" s="36"/>
      <c r="E111" s="39" t="e">
        <f>VLOOKUP($D111,'Liste de produits types'!$A$2:$E$136,2,FALSE)</f>
        <v>#N/A</v>
      </c>
      <c r="F111" s="40" t="e">
        <f>VLOOKUP($D111,'Liste de produits types'!$A$2:$E$136,3,FALSE)</f>
        <v>#N/A</v>
      </c>
      <c r="G111" s="41" t="e">
        <f>VLOOKUP($D111,'Liste de produits types'!$A$2:$E$136,4,FALSE)</f>
        <v>#N/A</v>
      </c>
      <c r="H111" s="43"/>
      <c r="I111" s="43"/>
      <c r="J111" s="43"/>
      <c r="K111" s="161"/>
    </row>
    <row r="112" spans="1:11" s="47" customFormat="1" ht="25.5" customHeight="1" x14ac:dyDescent="0.35">
      <c r="A112" s="125"/>
      <c r="B112" s="112"/>
      <c r="C112" s="36"/>
      <c r="D112" s="36"/>
      <c r="E112" s="39" t="e">
        <f>VLOOKUP($D112,'Liste de produits types'!$A$2:$E$136,2,FALSE)</f>
        <v>#N/A</v>
      </c>
      <c r="F112" s="40" t="e">
        <f>VLOOKUP($D112,'Liste de produits types'!$A$2:$E$136,3,FALSE)</f>
        <v>#N/A</v>
      </c>
      <c r="G112" s="41" t="e">
        <f>VLOOKUP($D112,'Liste de produits types'!$A$2:$E$136,4,FALSE)</f>
        <v>#N/A</v>
      </c>
      <c r="H112" s="43"/>
      <c r="I112" s="43"/>
      <c r="J112" s="43"/>
      <c r="K112" s="161"/>
    </row>
    <row r="113" spans="1:11" s="47" customFormat="1" ht="25.5" customHeight="1" x14ac:dyDescent="0.35">
      <c r="A113" s="125"/>
      <c r="B113" s="112"/>
      <c r="C113" s="36"/>
      <c r="D113" s="36"/>
      <c r="E113" s="39" t="e">
        <f>VLOOKUP($D113,'Liste de produits types'!$A$2:$E$136,2,FALSE)</f>
        <v>#N/A</v>
      </c>
      <c r="F113" s="40" t="e">
        <f>VLOOKUP($D113,'Liste de produits types'!$A$2:$E$136,3,FALSE)</f>
        <v>#N/A</v>
      </c>
      <c r="G113" s="41" t="e">
        <f>VLOOKUP($D113,'Liste de produits types'!$A$2:$E$136,4,FALSE)</f>
        <v>#N/A</v>
      </c>
      <c r="H113" s="43"/>
      <c r="I113" s="43"/>
      <c r="J113" s="43"/>
      <c r="K113" s="161"/>
    </row>
    <row r="114" spans="1:11" s="47" customFormat="1" ht="25.5" customHeight="1" x14ac:dyDescent="0.35">
      <c r="A114" s="125"/>
      <c r="B114" s="112"/>
      <c r="C114" s="36"/>
      <c r="D114" s="36"/>
      <c r="E114" s="39" t="e">
        <f>VLOOKUP($D114,'Liste de produits types'!$A$2:$E$136,2,FALSE)</f>
        <v>#N/A</v>
      </c>
      <c r="F114" s="40" t="e">
        <f>VLOOKUP($D114,'Liste de produits types'!$A$2:$E$136,3,FALSE)</f>
        <v>#N/A</v>
      </c>
      <c r="G114" s="41" t="e">
        <f>VLOOKUP($D114,'Liste de produits types'!$A$2:$E$136,4,FALSE)</f>
        <v>#N/A</v>
      </c>
      <c r="H114" s="43"/>
      <c r="I114" s="43"/>
      <c r="J114" s="43"/>
      <c r="K114" s="161"/>
    </row>
    <row r="115" spans="1:11" s="47" customFormat="1" ht="25.5" customHeight="1" x14ac:dyDescent="0.35">
      <c r="A115" s="125"/>
      <c r="B115" s="112"/>
      <c r="C115" s="36"/>
      <c r="D115" s="36"/>
      <c r="E115" s="39" t="e">
        <f>VLOOKUP($D115,'Liste de produits types'!$A$2:$E$136,2,FALSE)</f>
        <v>#N/A</v>
      </c>
      <c r="F115" s="40" t="e">
        <f>VLOOKUP($D115,'Liste de produits types'!$A$2:$E$136,3,FALSE)</f>
        <v>#N/A</v>
      </c>
      <c r="G115" s="41" t="e">
        <f>VLOOKUP($D115,'Liste de produits types'!$A$2:$E$136,4,FALSE)</f>
        <v>#N/A</v>
      </c>
      <c r="H115" s="43"/>
      <c r="I115" s="43"/>
      <c r="J115" s="43"/>
      <c r="K115" s="161"/>
    </row>
    <row r="116" spans="1:11" s="47" customFormat="1" ht="25.5" customHeight="1" x14ac:dyDescent="0.35">
      <c r="A116" s="125"/>
      <c r="B116" s="112"/>
      <c r="C116" s="36"/>
      <c r="D116" s="36"/>
      <c r="E116" s="39" t="e">
        <f>VLOOKUP($D116,'Liste de produits types'!$A$2:$E$136,2,FALSE)</f>
        <v>#N/A</v>
      </c>
      <c r="F116" s="40" t="e">
        <f>VLOOKUP($D116,'Liste de produits types'!$A$2:$E$136,3,FALSE)</f>
        <v>#N/A</v>
      </c>
      <c r="G116" s="41" t="e">
        <f>VLOOKUP($D116,'Liste de produits types'!$A$2:$E$136,4,FALSE)</f>
        <v>#N/A</v>
      </c>
      <c r="H116" s="43"/>
      <c r="I116" s="43"/>
      <c r="J116" s="43"/>
      <c r="K116" s="161"/>
    </row>
    <row r="117" spans="1:11" s="47" customFormat="1" ht="25.5" customHeight="1" x14ac:dyDescent="0.35">
      <c r="A117" s="125"/>
      <c r="B117" s="112"/>
      <c r="C117" s="36"/>
      <c r="D117" s="36"/>
      <c r="E117" s="39" t="e">
        <f>VLOOKUP($D117,'Liste de produits types'!$A$2:$E$136,2,FALSE)</f>
        <v>#N/A</v>
      </c>
      <c r="F117" s="40" t="e">
        <f>VLOOKUP($D117,'Liste de produits types'!$A$2:$E$136,3,FALSE)</f>
        <v>#N/A</v>
      </c>
      <c r="G117" s="41" t="e">
        <f>VLOOKUP($D117,'Liste de produits types'!$A$2:$E$136,4,FALSE)</f>
        <v>#N/A</v>
      </c>
      <c r="H117" s="43"/>
      <c r="I117" s="43"/>
      <c r="J117" s="43"/>
      <c r="K117" s="161"/>
    </row>
    <row r="118" spans="1:11" s="47" customFormat="1" ht="25.5" customHeight="1" x14ac:dyDescent="0.35">
      <c r="A118" s="125"/>
      <c r="B118" s="112"/>
      <c r="C118" s="36"/>
      <c r="D118" s="36"/>
      <c r="E118" s="39" t="e">
        <f>VLOOKUP($D118,'Liste de produits types'!$A$2:$E$136,2,FALSE)</f>
        <v>#N/A</v>
      </c>
      <c r="F118" s="40" t="e">
        <f>VLOOKUP($D118,'Liste de produits types'!$A$2:$E$136,3,FALSE)</f>
        <v>#N/A</v>
      </c>
      <c r="G118" s="41" t="e">
        <f>VLOOKUP($D118,'Liste de produits types'!$A$2:$E$136,4,FALSE)</f>
        <v>#N/A</v>
      </c>
      <c r="H118" s="43"/>
      <c r="I118" s="43"/>
      <c r="J118" s="43"/>
      <c r="K118" s="161"/>
    </row>
    <row r="119" spans="1:11" s="47" customFormat="1" ht="25.5" customHeight="1" x14ac:dyDescent="0.35">
      <c r="A119" s="125"/>
      <c r="B119" s="112"/>
      <c r="C119" s="36"/>
      <c r="D119" s="36"/>
      <c r="E119" s="39" t="e">
        <f>VLOOKUP($D119,'Liste de produits types'!$A$2:$E$136,2,FALSE)</f>
        <v>#N/A</v>
      </c>
      <c r="F119" s="40" t="e">
        <f>VLOOKUP($D119,'Liste de produits types'!$A$2:$E$136,3,FALSE)</f>
        <v>#N/A</v>
      </c>
      <c r="G119" s="41" t="e">
        <f>VLOOKUP($D119,'Liste de produits types'!$A$2:$E$136,4,FALSE)</f>
        <v>#N/A</v>
      </c>
      <c r="H119" s="43"/>
      <c r="I119" s="43"/>
      <c r="J119" s="43"/>
      <c r="K119" s="161"/>
    </row>
    <row r="120" spans="1:11" s="47" customFormat="1" ht="25.5" customHeight="1" x14ac:dyDescent="0.35">
      <c r="A120" s="125"/>
      <c r="B120" s="112"/>
      <c r="C120" s="36"/>
      <c r="D120" s="36"/>
      <c r="E120" s="39" t="e">
        <f>VLOOKUP($D120,'Liste de produits types'!$A$2:$E$136,2,FALSE)</f>
        <v>#N/A</v>
      </c>
      <c r="F120" s="40" t="e">
        <f>VLOOKUP($D120,'Liste de produits types'!$A$2:$E$136,3,FALSE)</f>
        <v>#N/A</v>
      </c>
      <c r="G120" s="41" t="e">
        <f>VLOOKUP($D120,'Liste de produits types'!$A$2:$E$136,4,FALSE)</f>
        <v>#N/A</v>
      </c>
      <c r="H120" s="43"/>
      <c r="I120" s="43"/>
      <c r="J120" s="43"/>
      <c r="K120" s="161"/>
    </row>
    <row r="121" spans="1:11" s="47" customFormat="1" ht="25.5" customHeight="1" x14ac:dyDescent="0.35">
      <c r="A121" s="125"/>
      <c r="B121" s="112"/>
      <c r="C121" s="36"/>
      <c r="D121" s="36"/>
      <c r="E121" s="39" t="e">
        <f>VLOOKUP($D121,'Liste de produits types'!$A$2:$E$136,2,FALSE)</f>
        <v>#N/A</v>
      </c>
      <c r="F121" s="40" t="e">
        <f>VLOOKUP($D121,'Liste de produits types'!$A$2:$E$136,3,FALSE)</f>
        <v>#N/A</v>
      </c>
      <c r="G121" s="41" t="e">
        <f>VLOOKUP($D121,'Liste de produits types'!$A$2:$E$136,4,FALSE)</f>
        <v>#N/A</v>
      </c>
      <c r="H121" s="43"/>
      <c r="I121" s="43"/>
      <c r="J121" s="43"/>
      <c r="K121" s="161"/>
    </row>
    <row r="122" spans="1:11" s="47" customFormat="1" ht="25.5" customHeight="1" x14ac:dyDescent="0.35">
      <c r="A122" s="125"/>
      <c r="B122" s="112"/>
      <c r="C122" s="36"/>
      <c r="D122" s="36"/>
      <c r="E122" s="39" t="e">
        <f>VLOOKUP($D122,'Liste de produits types'!$A$2:$E$136,2,FALSE)</f>
        <v>#N/A</v>
      </c>
      <c r="F122" s="40" t="e">
        <f>VLOOKUP($D122,'Liste de produits types'!$A$2:$E$136,3,FALSE)</f>
        <v>#N/A</v>
      </c>
      <c r="G122" s="41" t="e">
        <f>VLOOKUP($D122,'Liste de produits types'!$A$2:$E$136,4,FALSE)</f>
        <v>#N/A</v>
      </c>
      <c r="H122" s="43"/>
      <c r="I122" s="43"/>
      <c r="J122" s="43"/>
      <c r="K122" s="161"/>
    </row>
    <row r="123" spans="1:11" s="47" customFormat="1" ht="25.5" customHeight="1" x14ac:dyDescent="0.35">
      <c r="A123" s="125"/>
      <c r="B123" s="112"/>
      <c r="C123" s="36"/>
      <c r="D123" s="36"/>
      <c r="E123" s="39" t="e">
        <f>VLOOKUP($D123,'Liste de produits types'!$A$2:$E$136,2,FALSE)</f>
        <v>#N/A</v>
      </c>
      <c r="F123" s="40" t="e">
        <f>VLOOKUP($D123,'Liste de produits types'!$A$2:$E$136,3,FALSE)</f>
        <v>#N/A</v>
      </c>
      <c r="G123" s="41" t="e">
        <f>VLOOKUP($D123,'Liste de produits types'!$A$2:$E$136,4,FALSE)</f>
        <v>#N/A</v>
      </c>
      <c r="H123" s="43"/>
      <c r="I123" s="43"/>
      <c r="J123" s="43"/>
      <c r="K123" s="161"/>
    </row>
    <row r="124" spans="1:11" s="47" customFormat="1" ht="25.5" customHeight="1" x14ac:dyDescent="0.35">
      <c r="A124" s="125"/>
      <c r="B124" s="112"/>
      <c r="C124" s="36"/>
      <c r="D124" s="36"/>
      <c r="E124" s="39" t="e">
        <f>VLOOKUP($D124,'Liste de produits types'!$A$2:$E$136,2,FALSE)</f>
        <v>#N/A</v>
      </c>
      <c r="F124" s="40" t="e">
        <f>VLOOKUP($D124,'Liste de produits types'!$A$2:$E$136,3,FALSE)</f>
        <v>#N/A</v>
      </c>
      <c r="G124" s="41" t="e">
        <f>VLOOKUP($D124,'Liste de produits types'!$A$2:$E$136,4,FALSE)</f>
        <v>#N/A</v>
      </c>
      <c r="H124" s="43"/>
      <c r="I124" s="43"/>
      <c r="J124" s="43"/>
      <c r="K124" s="161"/>
    </row>
    <row r="125" spans="1:11" s="47" customFormat="1" ht="25.5" customHeight="1" x14ac:dyDescent="0.35">
      <c r="A125" s="125"/>
      <c r="B125" s="112"/>
      <c r="C125" s="36"/>
      <c r="D125" s="36"/>
      <c r="E125" s="39" t="e">
        <f>VLOOKUP($D125,'Liste de produits types'!$A$2:$E$136,2,FALSE)</f>
        <v>#N/A</v>
      </c>
      <c r="F125" s="40" t="e">
        <f>VLOOKUP($D125,'Liste de produits types'!$A$2:$E$136,3,FALSE)</f>
        <v>#N/A</v>
      </c>
      <c r="G125" s="41" t="e">
        <f>VLOOKUP($D125,'Liste de produits types'!$A$2:$E$136,4,FALSE)</f>
        <v>#N/A</v>
      </c>
      <c r="H125" s="43"/>
      <c r="I125" s="43"/>
      <c r="J125" s="43"/>
      <c r="K125" s="161"/>
    </row>
    <row r="126" spans="1:11" s="47" customFormat="1" ht="25.5" customHeight="1" x14ac:dyDescent="0.35">
      <c r="A126" s="125"/>
      <c r="B126" s="112"/>
      <c r="C126" s="36"/>
      <c r="D126" s="36"/>
      <c r="E126" s="39" t="e">
        <f>VLOOKUP($D126,'Liste de produits types'!$A$2:$E$136,2,FALSE)</f>
        <v>#N/A</v>
      </c>
      <c r="F126" s="40" t="e">
        <f>VLOOKUP($D126,'Liste de produits types'!$A$2:$E$136,3,FALSE)</f>
        <v>#N/A</v>
      </c>
      <c r="G126" s="41" t="e">
        <f>VLOOKUP($D126,'Liste de produits types'!$A$2:$E$136,4,FALSE)</f>
        <v>#N/A</v>
      </c>
      <c r="H126" s="43"/>
      <c r="I126" s="43"/>
      <c r="J126" s="43"/>
      <c r="K126" s="161"/>
    </row>
    <row r="127" spans="1:11" s="47" customFormat="1" ht="25.5" customHeight="1" x14ac:dyDescent="0.35">
      <c r="A127" s="125"/>
      <c r="B127" s="112"/>
      <c r="C127" s="36"/>
      <c r="D127" s="36"/>
      <c r="E127" s="39" t="e">
        <f>VLOOKUP($D127,'Liste de produits types'!$A$2:$E$136,2,FALSE)</f>
        <v>#N/A</v>
      </c>
      <c r="F127" s="40" t="e">
        <f>VLOOKUP($D127,'Liste de produits types'!$A$2:$E$136,3,FALSE)</f>
        <v>#N/A</v>
      </c>
      <c r="G127" s="41" t="e">
        <f>VLOOKUP($D127,'Liste de produits types'!$A$2:$E$136,4,FALSE)</f>
        <v>#N/A</v>
      </c>
      <c r="H127" s="43"/>
      <c r="I127" s="43"/>
      <c r="J127" s="43"/>
      <c r="K127" s="161"/>
    </row>
    <row r="128" spans="1:11" s="47" customFormat="1" ht="25.5" customHeight="1" x14ac:dyDescent="0.35">
      <c r="A128" s="125"/>
      <c r="B128" s="112"/>
      <c r="C128" s="36"/>
      <c r="D128" s="36"/>
      <c r="E128" s="39" t="e">
        <f>VLOOKUP($D128,'Liste de produits types'!$A$2:$E$136,2,FALSE)</f>
        <v>#N/A</v>
      </c>
      <c r="F128" s="40" t="e">
        <f>VLOOKUP($D128,'Liste de produits types'!$A$2:$E$136,3,FALSE)</f>
        <v>#N/A</v>
      </c>
      <c r="G128" s="41" t="e">
        <f>VLOOKUP($D128,'Liste de produits types'!$A$2:$E$136,4,FALSE)</f>
        <v>#N/A</v>
      </c>
      <c r="H128" s="43"/>
      <c r="I128" s="43"/>
      <c r="J128" s="43"/>
      <c r="K128" s="161"/>
    </row>
    <row r="129" spans="1:11" s="47" customFormat="1" ht="25.5" customHeight="1" x14ac:dyDescent="0.35">
      <c r="A129" s="125"/>
      <c r="B129" s="112"/>
      <c r="C129" s="36"/>
      <c r="D129" s="36"/>
      <c r="E129" s="39" t="e">
        <f>VLOOKUP($D129,'Liste de produits types'!$A$2:$E$136,2,FALSE)</f>
        <v>#N/A</v>
      </c>
      <c r="F129" s="40" t="e">
        <f>VLOOKUP($D129,'Liste de produits types'!$A$2:$E$136,3,FALSE)</f>
        <v>#N/A</v>
      </c>
      <c r="G129" s="41" t="e">
        <f>VLOOKUP($D129,'Liste de produits types'!$A$2:$E$136,4,FALSE)</f>
        <v>#N/A</v>
      </c>
      <c r="H129" s="43"/>
      <c r="I129" s="43"/>
      <c r="J129" s="43"/>
      <c r="K129" s="161"/>
    </row>
    <row r="130" spans="1:11" s="47" customFormat="1" ht="25.5" customHeight="1" x14ac:dyDescent="0.35">
      <c r="A130" s="125"/>
      <c r="B130" s="112"/>
      <c r="C130" s="36"/>
      <c r="D130" s="36"/>
      <c r="E130" s="39" t="e">
        <f>VLOOKUP($D130,'Liste de produits types'!$A$2:$E$136,2,FALSE)</f>
        <v>#N/A</v>
      </c>
      <c r="F130" s="40" t="e">
        <f>VLOOKUP($D130,'Liste de produits types'!$A$2:$E$136,3,FALSE)</f>
        <v>#N/A</v>
      </c>
      <c r="G130" s="41" t="e">
        <f>VLOOKUP($D130,'Liste de produits types'!$A$2:$E$136,4,FALSE)</f>
        <v>#N/A</v>
      </c>
      <c r="H130" s="43"/>
      <c r="I130" s="43"/>
      <c r="J130" s="43"/>
      <c r="K130" s="161"/>
    </row>
    <row r="131" spans="1:11" s="47" customFormat="1" ht="25.5" customHeight="1" x14ac:dyDescent="0.35">
      <c r="A131" s="125"/>
      <c r="B131" s="112"/>
      <c r="C131" s="36"/>
      <c r="D131" s="36"/>
      <c r="E131" s="39" t="e">
        <f>VLOOKUP($D131,'Liste de produits types'!$A$2:$E$136,2,FALSE)</f>
        <v>#N/A</v>
      </c>
      <c r="F131" s="40" t="e">
        <f>VLOOKUP($D131,'Liste de produits types'!$A$2:$E$136,3,FALSE)</f>
        <v>#N/A</v>
      </c>
      <c r="G131" s="41" t="e">
        <f>VLOOKUP($D131,'Liste de produits types'!$A$2:$E$136,4,FALSE)</f>
        <v>#N/A</v>
      </c>
      <c r="H131" s="43"/>
      <c r="I131" s="43"/>
      <c r="J131" s="43"/>
      <c r="K131" s="161"/>
    </row>
    <row r="132" spans="1:11" s="47" customFormat="1" ht="25.5" customHeight="1" x14ac:dyDescent="0.35">
      <c r="A132" s="125"/>
      <c r="B132" s="112"/>
      <c r="C132" s="36"/>
      <c r="D132" s="36"/>
      <c r="E132" s="39" t="e">
        <f>VLOOKUP($D132,'Liste de produits types'!$A$2:$E$136,2,FALSE)</f>
        <v>#N/A</v>
      </c>
      <c r="F132" s="40" t="e">
        <f>VLOOKUP($D132,'Liste de produits types'!$A$2:$E$136,3,FALSE)</f>
        <v>#N/A</v>
      </c>
      <c r="G132" s="41" t="e">
        <f>VLOOKUP($D132,'Liste de produits types'!$A$2:$E$136,4,FALSE)</f>
        <v>#N/A</v>
      </c>
      <c r="H132" s="43"/>
      <c r="I132" s="43"/>
      <c r="J132" s="43"/>
      <c r="K132" s="161"/>
    </row>
    <row r="133" spans="1:11" s="47" customFormat="1" ht="25.5" customHeight="1" x14ac:dyDescent="0.35">
      <c r="A133" s="125"/>
      <c r="B133" s="112"/>
      <c r="C133" s="36"/>
      <c r="D133" s="36"/>
      <c r="E133" s="39" t="e">
        <f>VLOOKUP($D133,'Liste de produits types'!$A$2:$E$136,2,FALSE)</f>
        <v>#N/A</v>
      </c>
      <c r="F133" s="40" t="e">
        <f>VLOOKUP($D133,'Liste de produits types'!$A$2:$E$136,3,FALSE)</f>
        <v>#N/A</v>
      </c>
      <c r="G133" s="41" t="e">
        <f>VLOOKUP($D133,'Liste de produits types'!$A$2:$E$136,4,FALSE)</f>
        <v>#N/A</v>
      </c>
      <c r="H133" s="43"/>
      <c r="I133" s="43"/>
      <c r="J133" s="43"/>
      <c r="K133" s="161"/>
    </row>
    <row r="134" spans="1:11" s="47" customFormat="1" ht="25.5" customHeight="1" x14ac:dyDescent="0.35">
      <c r="A134" s="125"/>
      <c r="B134" s="112"/>
      <c r="C134" s="36"/>
      <c r="D134" s="36"/>
      <c r="E134" s="39" t="e">
        <f>VLOOKUP($D134,'Liste de produits types'!$A$2:$E$136,2,FALSE)</f>
        <v>#N/A</v>
      </c>
      <c r="F134" s="40" t="e">
        <f>VLOOKUP($D134,'Liste de produits types'!$A$2:$E$136,3,FALSE)</f>
        <v>#N/A</v>
      </c>
      <c r="G134" s="41" t="e">
        <f>VLOOKUP($D134,'Liste de produits types'!$A$2:$E$136,4,FALSE)</f>
        <v>#N/A</v>
      </c>
      <c r="H134" s="43"/>
      <c r="I134" s="43"/>
      <c r="J134" s="43"/>
      <c r="K134" s="161"/>
    </row>
    <row r="135" spans="1:11" s="47" customFormat="1" ht="25.5" customHeight="1" x14ac:dyDescent="0.35">
      <c r="A135" s="125"/>
      <c r="B135" s="112"/>
      <c r="C135" s="36"/>
      <c r="D135" s="36"/>
      <c r="E135" s="39" t="e">
        <f>VLOOKUP($D135,'Liste de produits types'!$A$2:$E$136,2,FALSE)</f>
        <v>#N/A</v>
      </c>
      <c r="F135" s="40" t="e">
        <f>VLOOKUP($D135,'Liste de produits types'!$A$2:$E$136,3,FALSE)</f>
        <v>#N/A</v>
      </c>
      <c r="G135" s="41" t="e">
        <f>VLOOKUP($D135,'Liste de produits types'!$A$2:$E$136,4,FALSE)</f>
        <v>#N/A</v>
      </c>
      <c r="H135" s="43"/>
      <c r="I135" s="43"/>
      <c r="J135" s="43"/>
      <c r="K135" s="161"/>
    </row>
    <row r="136" spans="1:11" s="47" customFormat="1" ht="25.5" customHeight="1" x14ac:dyDescent="0.35">
      <c r="A136" s="125"/>
      <c r="B136" s="112"/>
      <c r="C136" s="36"/>
      <c r="D136" s="36"/>
      <c r="E136" s="39" t="e">
        <f>VLOOKUP($D136,'Liste de produits types'!$A$2:$E$136,2,FALSE)</f>
        <v>#N/A</v>
      </c>
      <c r="F136" s="40" t="e">
        <f>VLOOKUP($D136,'Liste de produits types'!$A$2:$E$136,3,FALSE)</f>
        <v>#N/A</v>
      </c>
      <c r="G136" s="41" t="e">
        <f>VLOOKUP($D136,'Liste de produits types'!$A$2:$E$136,4,FALSE)</f>
        <v>#N/A</v>
      </c>
      <c r="H136" s="43"/>
      <c r="I136" s="43"/>
      <c r="J136" s="43"/>
      <c r="K136" s="161"/>
    </row>
    <row r="137" spans="1:11" s="47" customFormat="1" ht="25.5" customHeight="1" x14ac:dyDescent="0.35">
      <c r="A137" s="125"/>
      <c r="B137" s="112"/>
      <c r="C137" s="36"/>
      <c r="D137" s="36"/>
      <c r="E137" s="39" t="e">
        <f>VLOOKUP($D137,'Liste de produits types'!$A$2:$E$136,2,FALSE)</f>
        <v>#N/A</v>
      </c>
      <c r="F137" s="40" t="e">
        <f>VLOOKUP($D137,'Liste de produits types'!$A$2:$E$136,3,FALSE)</f>
        <v>#N/A</v>
      </c>
      <c r="G137" s="41" t="e">
        <f>VLOOKUP($D137,'Liste de produits types'!$A$2:$E$136,4,FALSE)</f>
        <v>#N/A</v>
      </c>
      <c r="H137" s="43"/>
      <c r="I137" s="43"/>
      <c r="J137" s="43"/>
      <c r="K137" s="161"/>
    </row>
    <row r="138" spans="1:11" s="47" customFormat="1" ht="25.5" customHeight="1" x14ac:dyDescent="0.35">
      <c r="A138" s="125"/>
      <c r="B138" s="112"/>
      <c r="C138" s="36"/>
      <c r="D138" s="36"/>
      <c r="E138" s="39" t="e">
        <f>VLOOKUP($D138,'Liste de produits types'!$A$2:$E$136,2,FALSE)</f>
        <v>#N/A</v>
      </c>
      <c r="F138" s="40" t="e">
        <f>VLOOKUP($D138,'Liste de produits types'!$A$2:$E$136,3,FALSE)</f>
        <v>#N/A</v>
      </c>
      <c r="G138" s="41" t="e">
        <f>VLOOKUP($D138,'Liste de produits types'!$A$2:$E$136,4,FALSE)</f>
        <v>#N/A</v>
      </c>
      <c r="H138" s="43"/>
      <c r="I138" s="43"/>
      <c r="J138" s="43"/>
      <c r="K138" s="161"/>
    </row>
    <row r="139" spans="1:11" s="47" customFormat="1" ht="25.5" customHeight="1" x14ac:dyDescent="0.35">
      <c r="A139" s="125"/>
      <c r="B139" s="112"/>
      <c r="C139" s="36"/>
      <c r="D139" s="36"/>
      <c r="E139" s="39" t="e">
        <f>VLOOKUP($D139,'Liste de produits types'!$A$2:$E$136,2,FALSE)</f>
        <v>#N/A</v>
      </c>
      <c r="F139" s="40" t="e">
        <f>VLOOKUP($D139,'Liste de produits types'!$A$2:$E$136,3,FALSE)</f>
        <v>#N/A</v>
      </c>
      <c r="G139" s="41" t="e">
        <f>VLOOKUP($D139,'Liste de produits types'!$A$2:$E$136,4,FALSE)</f>
        <v>#N/A</v>
      </c>
      <c r="H139" s="43"/>
      <c r="I139" s="43"/>
      <c r="J139" s="43"/>
      <c r="K139" s="161"/>
    </row>
    <row r="140" spans="1:11" s="47" customFormat="1" ht="25.5" customHeight="1" x14ac:dyDescent="0.35">
      <c r="A140" s="125"/>
      <c r="B140" s="112"/>
      <c r="C140" s="36"/>
      <c r="D140" s="36"/>
      <c r="E140" s="39" t="e">
        <f>VLOOKUP($D140,'Liste de produits types'!$A$2:$E$136,2,FALSE)</f>
        <v>#N/A</v>
      </c>
      <c r="F140" s="40" t="e">
        <f>VLOOKUP($D140,'Liste de produits types'!$A$2:$E$136,3,FALSE)</f>
        <v>#N/A</v>
      </c>
      <c r="G140" s="41" t="e">
        <f>VLOOKUP($D140,'Liste de produits types'!$A$2:$E$136,4,FALSE)</f>
        <v>#N/A</v>
      </c>
      <c r="H140" s="43"/>
      <c r="I140" s="43"/>
      <c r="J140" s="43"/>
      <c r="K140" s="161"/>
    </row>
    <row r="141" spans="1:11" s="47" customFormat="1" ht="25.5" customHeight="1" x14ac:dyDescent="0.35">
      <c r="A141" s="125"/>
      <c r="B141" s="112"/>
      <c r="C141" s="36"/>
      <c r="D141" s="36"/>
      <c r="E141" s="39" t="e">
        <f>VLOOKUP($D141,'Liste de produits types'!$A$2:$E$136,2,FALSE)</f>
        <v>#N/A</v>
      </c>
      <c r="F141" s="40" t="e">
        <f>VLOOKUP($D141,'Liste de produits types'!$A$2:$E$136,3,FALSE)</f>
        <v>#N/A</v>
      </c>
      <c r="G141" s="41" t="e">
        <f>VLOOKUP($D141,'Liste de produits types'!$A$2:$E$136,4,FALSE)</f>
        <v>#N/A</v>
      </c>
      <c r="H141" s="43"/>
      <c r="I141" s="43"/>
      <c r="J141" s="43"/>
      <c r="K141" s="161"/>
    </row>
    <row r="142" spans="1:11" s="47" customFormat="1" ht="25.5" customHeight="1" x14ac:dyDescent="0.35">
      <c r="A142" s="125"/>
      <c r="B142" s="112"/>
      <c r="C142" s="36"/>
      <c r="D142" s="36"/>
      <c r="E142" s="39" t="e">
        <f>VLOOKUP($D142,'Liste de produits types'!$A$2:$E$136,2,FALSE)</f>
        <v>#N/A</v>
      </c>
      <c r="F142" s="40" t="e">
        <f>VLOOKUP($D142,'Liste de produits types'!$A$2:$E$136,3,FALSE)</f>
        <v>#N/A</v>
      </c>
      <c r="G142" s="41" t="e">
        <f>VLOOKUP($D142,'Liste de produits types'!$A$2:$E$136,4,FALSE)</f>
        <v>#N/A</v>
      </c>
      <c r="H142" s="43"/>
      <c r="I142" s="43"/>
      <c r="J142" s="43"/>
      <c r="K142" s="161"/>
    </row>
    <row r="143" spans="1:11" s="47" customFormat="1" ht="25.5" customHeight="1" x14ac:dyDescent="0.35">
      <c r="A143" s="125"/>
      <c r="B143" s="112"/>
      <c r="C143" s="36"/>
      <c r="D143" s="36"/>
      <c r="E143" s="39" t="e">
        <f>VLOOKUP($D143,'Liste de produits types'!$A$2:$E$136,2,FALSE)</f>
        <v>#N/A</v>
      </c>
      <c r="F143" s="40" t="e">
        <f>VLOOKUP($D143,'Liste de produits types'!$A$2:$E$136,3,FALSE)</f>
        <v>#N/A</v>
      </c>
      <c r="G143" s="41" t="e">
        <f>VLOOKUP($D143,'Liste de produits types'!$A$2:$E$136,4,FALSE)</f>
        <v>#N/A</v>
      </c>
      <c r="H143" s="43"/>
      <c r="I143" s="43"/>
      <c r="J143" s="43"/>
      <c r="K143" s="161"/>
    </row>
    <row r="144" spans="1:11" s="47" customFormat="1" ht="25.5" customHeight="1" x14ac:dyDescent="0.35">
      <c r="A144" s="125"/>
      <c r="B144" s="112"/>
      <c r="C144" s="36"/>
      <c r="D144" s="36"/>
      <c r="E144" s="39" t="e">
        <f>VLOOKUP($D144,'Liste de produits types'!$A$2:$E$136,2,FALSE)</f>
        <v>#N/A</v>
      </c>
      <c r="F144" s="40" t="e">
        <f>VLOOKUP($D144,'Liste de produits types'!$A$2:$E$136,3,FALSE)</f>
        <v>#N/A</v>
      </c>
      <c r="G144" s="41" t="e">
        <f>VLOOKUP($D144,'Liste de produits types'!$A$2:$E$136,4,FALSE)</f>
        <v>#N/A</v>
      </c>
      <c r="H144" s="43"/>
      <c r="I144" s="43"/>
      <c r="J144" s="43"/>
      <c r="K144" s="161"/>
    </row>
    <row r="145" spans="1:11" s="47" customFormat="1" ht="25.5" customHeight="1" x14ac:dyDescent="0.35">
      <c r="A145" s="125"/>
      <c r="B145" s="112"/>
      <c r="C145" s="36"/>
      <c r="D145" s="36"/>
      <c r="E145" s="39" t="e">
        <f>VLOOKUP($D145,'Liste de produits types'!$A$2:$E$136,2,FALSE)</f>
        <v>#N/A</v>
      </c>
      <c r="F145" s="40" t="e">
        <f>VLOOKUP($D145,'Liste de produits types'!$A$2:$E$136,3,FALSE)</f>
        <v>#N/A</v>
      </c>
      <c r="G145" s="41" t="e">
        <f>VLOOKUP($D145,'Liste de produits types'!$A$2:$E$136,4,FALSE)</f>
        <v>#N/A</v>
      </c>
      <c r="H145" s="43"/>
      <c r="I145" s="43"/>
      <c r="J145" s="43"/>
      <c r="K145" s="161"/>
    </row>
    <row r="146" spans="1:11" s="47" customFormat="1" ht="25.5" customHeight="1" x14ac:dyDescent="0.35">
      <c r="A146" s="125"/>
      <c r="B146" s="112"/>
      <c r="C146" s="36"/>
      <c r="D146" s="36"/>
      <c r="E146" s="39" t="e">
        <f>VLOOKUP($D146,'Liste de produits types'!$A$2:$E$136,2,FALSE)</f>
        <v>#N/A</v>
      </c>
      <c r="F146" s="40" t="e">
        <f>VLOOKUP($D146,'Liste de produits types'!$A$2:$E$136,3,FALSE)</f>
        <v>#N/A</v>
      </c>
      <c r="G146" s="41" t="e">
        <f>VLOOKUP($D146,'Liste de produits types'!$A$2:$E$136,4,FALSE)</f>
        <v>#N/A</v>
      </c>
      <c r="H146" s="43"/>
      <c r="I146" s="43"/>
      <c r="J146" s="43"/>
      <c r="K146" s="161"/>
    </row>
    <row r="147" spans="1:11" s="47" customFormat="1" ht="25.5" customHeight="1" x14ac:dyDescent="0.35">
      <c r="A147" s="125"/>
      <c r="B147" s="112"/>
      <c r="C147" s="36"/>
      <c r="D147" s="36"/>
      <c r="E147" s="39" t="e">
        <f>VLOOKUP($D147,'Liste de produits types'!$A$2:$E$136,2,FALSE)</f>
        <v>#N/A</v>
      </c>
      <c r="F147" s="40" t="e">
        <f>VLOOKUP($D147,'Liste de produits types'!$A$2:$E$136,3,FALSE)</f>
        <v>#N/A</v>
      </c>
      <c r="G147" s="41" t="e">
        <f>VLOOKUP($D147,'Liste de produits types'!$A$2:$E$136,4,FALSE)</f>
        <v>#N/A</v>
      </c>
      <c r="H147" s="43"/>
      <c r="I147" s="43"/>
      <c r="J147" s="43"/>
      <c r="K147" s="161"/>
    </row>
    <row r="148" spans="1:11" s="47" customFormat="1" ht="25.5" customHeight="1" x14ac:dyDescent="0.35">
      <c r="A148" s="125"/>
      <c r="B148" s="112"/>
      <c r="C148" s="36"/>
      <c r="D148" s="36"/>
      <c r="E148" s="39" t="e">
        <f>VLOOKUP($D148,'Liste de produits types'!$A$2:$E$136,2,FALSE)</f>
        <v>#N/A</v>
      </c>
      <c r="F148" s="40" t="e">
        <f>VLOOKUP($D148,'Liste de produits types'!$A$2:$E$136,3,FALSE)</f>
        <v>#N/A</v>
      </c>
      <c r="G148" s="41" t="e">
        <f>VLOOKUP($D148,'Liste de produits types'!$A$2:$E$136,4,FALSE)</f>
        <v>#N/A</v>
      </c>
      <c r="H148" s="43"/>
      <c r="I148" s="43"/>
      <c r="J148" s="43"/>
      <c r="K148" s="161"/>
    </row>
    <row r="149" spans="1:11" s="47" customFormat="1" ht="25.5" customHeight="1" x14ac:dyDescent="0.35">
      <c r="A149" s="125"/>
      <c r="B149" s="112"/>
      <c r="C149" s="36"/>
      <c r="D149" s="36"/>
      <c r="E149" s="39" t="e">
        <f>VLOOKUP($D149,'Liste de produits types'!$A$2:$E$136,2,FALSE)</f>
        <v>#N/A</v>
      </c>
      <c r="F149" s="40" t="e">
        <f>VLOOKUP($D149,'Liste de produits types'!$A$2:$E$136,3,FALSE)</f>
        <v>#N/A</v>
      </c>
      <c r="G149" s="41" t="e">
        <f>VLOOKUP($D149,'Liste de produits types'!$A$2:$E$136,4,FALSE)</f>
        <v>#N/A</v>
      </c>
      <c r="H149" s="43"/>
      <c r="I149" s="43"/>
      <c r="J149" s="43"/>
      <c r="K149" s="161"/>
    </row>
    <row r="150" spans="1:11" s="47" customFormat="1" ht="25.5" customHeight="1" x14ac:dyDescent="0.35">
      <c r="A150" s="125"/>
      <c r="B150" s="112"/>
      <c r="C150" s="36"/>
      <c r="D150" s="36"/>
      <c r="E150" s="39" t="e">
        <f>VLOOKUP($D150,'Liste de produits types'!$A$2:$E$136,2,FALSE)</f>
        <v>#N/A</v>
      </c>
      <c r="F150" s="40" t="e">
        <f>VLOOKUP($D150,'Liste de produits types'!$A$2:$E$136,3,FALSE)</f>
        <v>#N/A</v>
      </c>
      <c r="G150" s="41" t="e">
        <f>VLOOKUP($D150,'Liste de produits types'!$A$2:$E$136,4,FALSE)</f>
        <v>#N/A</v>
      </c>
      <c r="H150" s="43"/>
      <c r="I150" s="43"/>
      <c r="J150" s="43"/>
      <c r="K150" s="161"/>
    </row>
    <row r="151" spans="1:11" s="47" customFormat="1" ht="25.5" customHeight="1" x14ac:dyDescent="0.35">
      <c r="A151" s="125"/>
      <c r="B151" s="112"/>
      <c r="C151" s="36"/>
      <c r="D151" s="36"/>
      <c r="E151" s="39" t="e">
        <f>VLOOKUP($D151,'Liste de produits types'!$A$2:$E$136,2,FALSE)</f>
        <v>#N/A</v>
      </c>
      <c r="F151" s="40" t="e">
        <f>VLOOKUP($D151,'Liste de produits types'!$A$2:$E$136,3,FALSE)</f>
        <v>#N/A</v>
      </c>
      <c r="G151" s="41" t="e">
        <f>VLOOKUP($D151,'Liste de produits types'!$A$2:$E$136,4,FALSE)</f>
        <v>#N/A</v>
      </c>
      <c r="H151" s="43"/>
      <c r="I151" s="43"/>
      <c r="J151" s="43"/>
      <c r="K151" s="161"/>
    </row>
    <row r="152" spans="1:11" s="47" customFormat="1" ht="25.5" customHeight="1" x14ac:dyDescent="0.35">
      <c r="A152" s="125"/>
      <c r="B152" s="112"/>
      <c r="C152" s="36"/>
      <c r="D152" s="36"/>
      <c r="E152" s="39" t="e">
        <f>VLOOKUP($D152,'Liste de produits types'!$A$2:$E$136,2,FALSE)</f>
        <v>#N/A</v>
      </c>
      <c r="F152" s="40" t="e">
        <f>VLOOKUP($D152,'Liste de produits types'!$A$2:$E$136,3,FALSE)</f>
        <v>#N/A</v>
      </c>
      <c r="G152" s="41" t="e">
        <f>VLOOKUP($D152,'Liste de produits types'!$A$2:$E$136,4,FALSE)</f>
        <v>#N/A</v>
      </c>
      <c r="H152" s="43"/>
      <c r="I152" s="43"/>
      <c r="J152" s="43"/>
      <c r="K152" s="161"/>
    </row>
    <row r="153" spans="1:11" s="47" customFormat="1" ht="25.5" customHeight="1" x14ac:dyDescent="0.35">
      <c r="A153" s="125"/>
      <c r="B153" s="112"/>
      <c r="C153" s="36"/>
      <c r="D153" s="36"/>
      <c r="E153" s="39" t="e">
        <f>VLOOKUP($D153,'Liste de produits types'!$A$2:$E$136,2,FALSE)</f>
        <v>#N/A</v>
      </c>
      <c r="F153" s="40" t="e">
        <f>VLOOKUP($D153,'Liste de produits types'!$A$2:$E$136,3,FALSE)</f>
        <v>#N/A</v>
      </c>
      <c r="G153" s="41" t="e">
        <f>VLOOKUP($D153,'Liste de produits types'!$A$2:$E$136,4,FALSE)</f>
        <v>#N/A</v>
      </c>
      <c r="H153" s="43"/>
      <c r="I153" s="43"/>
      <c r="J153" s="43"/>
      <c r="K153" s="161"/>
    </row>
    <row r="154" spans="1:11" s="47" customFormat="1" ht="25.5" customHeight="1" x14ac:dyDescent="0.35">
      <c r="A154" s="125"/>
      <c r="B154" s="112"/>
      <c r="C154" s="36"/>
      <c r="D154" s="36"/>
      <c r="E154" s="39" t="e">
        <f>VLOOKUP($D154,'Liste de produits types'!$A$2:$E$136,2,FALSE)</f>
        <v>#N/A</v>
      </c>
      <c r="F154" s="40" t="e">
        <f>VLOOKUP($D154,'Liste de produits types'!$A$2:$E$136,3,FALSE)</f>
        <v>#N/A</v>
      </c>
      <c r="G154" s="41" t="e">
        <f>VLOOKUP($D154,'Liste de produits types'!$A$2:$E$136,4,FALSE)</f>
        <v>#N/A</v>
      </c>
      <c r="H154" s="43"/>
      <c r="I154" s="43"/>
      <c r="J154" s="43"/>
      <c r="K154" s="161"/>
    </row>
    <row r="155" spans="1:11" s="47" customFormat="1" ht="25.5" customHeight="1" x14ac:dyDescent="0.35">
      <c r="A155" s="125"/>
      <c r="B155" s="112"/>
      <c r="C155" s="36"/>
      <c r="D155" s="36"/>
      <c r="E155" s="39" t="e">
        <f>VLOOKUP($D155,'Liste de produits types'!$A$2:$E$136,2,FALSE)</f>
        <v>#N/A</v>
      </c>
      <c r="F155" s="40" t="e">
        <f>VLOOKUP($D155,'Liste de produits types'!$A$2:$E$136,3,FALSE)</f>
        <v>#N/A</v>
      </c>
      <c r="G155" s="41" t="e">
        <f>VLOOKUP($D155,'Liste de produits types'!$A$2:$E$136,4,FALSE)</f>
        <v>#N/A</v>
      </c>
      <c r="H155" s="43"/>
      <c r="I155" s="43"/>
      <c r="J155" s="43"/>
      <c r="K155" s="161"/>
    </row>
    <row r="156" spans="1:11" s="47" customFormat="1" ht="25.5" customHeight="1" x14ac:dyDescent="0.35">
      <c r="A156" s="125"/>
      <c r="B156" s="112"/>
      <c r="C156" s="36"/>
      <c r="D156" s="36"/>
      <c r="E156" s="39" t="e">
        <f>VLOOKUP($D156,'Liste de produits types'!$A$2:$E$136,2,FALSE)</f>
        <v>#N/A</v>
      </c>
      <c r="F156" s="40" t="e">
        <f>VLOOKUP($D156,'Liste de produits types'!$A$2:$E$136,3,FALSE)</f>
        <v>#N/A</v>
      </c>
      <c r="G156" s="41" t="e">
        <f>VLOOKUP($D156,'Liste de produits types'!$A$2:$E$136,4,FALSE)</f>
        <v>#N/A</v>
      </c>
      <c r="H156" s="43"/>
      <c r="I156" s="43"/>
      <c r="J156" s="43"/>
      <c r="K156" s="161"/>
    </row>
    <row r="157" spans="1:11" s="47" customFormat="1" ht="25.5" customHeight="1" x14ac:dyDescent="0.35">
      <c r="A157" s="125"/>
      <c r="B157" s="112"/>
      <c r="C157" s="36"/>
      <c r="D157" s="36"/>
      <c r="E157" s="39" t="e">
        <f>VLOOKUP($D157,'Liste de produits types'!$A$2:$E$136,2,FALSE)</f>
        <v>#N/A</v>
      </c>
      <c r="F157" s="40" t="e">
        <f>VLOOKUP($D157,'Liste de produits types'!$A$2:$E$136,3,FALSE)</f>
        <v>#N/A</v>
      </c>
      <c r="G157" s="41" t="e">
        <f>VLOOKUP($D157,'Liste de produits types'!$A$2:$E$136,4,FALSE)</f>
        <v>#N/A</v>
      </c>
      <c r="H157" s="43"/>
      <c r="I157" s="43"/>
      <c r="J157" s="43"/>
      <c r="K157" s="161"/>
    </row>
    <row r="158" spans="1:11" s="47" customFormat="1" ht="25.5" customHeight="1" x14ac:dyDescent="0.35">
      <c r="A158" s="125"/>
      <c r="B158" s="112"/>
      <c r="C158" s="36"/>
      <c r="D158" s="36"/>
      <c r="E158" s="39" t="e">
        <f>VLOOKUP($D158,'Liste de produits types'!$A$2:$E$136,2,FALSE)</f>
        <v>#N/A</v>
      </c>
      <c r="F158" s="40" t="e">
        <f>VLOOKUP($D158,'Liste de produits types'!$A$2:$E$136,3,FALSE)</f>
        <v>#N/A</v>
      </c>
      <c r="G158" s="41" t="e">
        <f>VLOOKUP($D158,'Liste de produits types'!$A$2:$E$136,4,FALSE)</f>
        <v>#N/A</v>
      </c>
      <c r="H158" s="43"/>
      <c r="I158" s="43"/>
      <c r="J158" s="43"/>
      <c r="K158" s="161"/>
    </row>
    <row r="159" spans="1:11" s="47" customFormat="1" ht="25.5" customHeight="1" x14ac:dyDescent="0.35">
      <c r="A159" s="125"/>
      <c r="B159" s="112"/>
      <c r="C159" s="36"/>
      <c r="D159" s="36"/>
      <c r="E159" s="39" t="e">
        <f>VLOOKUP($D159,'Liste de produits types'!$A$2:$E$136,2,FALSE)</f>
        <v>#N/A</v>
      </c>
      <c r="F159" s="40" t="e">
        <f>VLOOKUP($D159,'Liste de produits types'!$A$2:$E$136,3,FALSE)</f>
        <v>#N/A</v>
      </c>
      <c r="G159" s="41" t="e">
        <f>VLOOKUP($D159,'Liste de produits types'!$A$2:$E$136,4,FALSE)</f>
        <v>#N/A</v>
      </c>
      <c r="H159" s="43"/>
      <c r="I159" s="43"/>
      <c r="J159" s="43"/>
      <c r="K159" s="161"/>
    </row>
    <row r="160" spans="1:11" s="47" customFormat="1" ht="25.5" customHeight="1" x14ac:dyDescent="0.35">
      <c r="A160" s="125"/>
      <c r="B160" s="112"/>
      <c r="C160" s="36"/>
      <c r="D160" s="36"/>
      <c r="E160" s="39" t="e">
        <f>VLOOKUP($D160,'Liste de produits types'!$A$2:$E$136,2,FALSE)</f>
        <v>#N/A</v>
      </c>
      <c r="F160" s="40" t="e">
        <f>VLOOKUP($D160,'Liste de produits types'!$A$2:$E$136,3,FALSE)</f>
        <v>#N/A</v>
      </c>
      <c r="G160" s="41" t="e">
        <f>VLOOKUP($D160,'Liste de produits types'!$A$2:$E$136,4,FALSE)</f>
        <v>#N/A</v>
      </c>
      <c r="H160" s="43"/>
      <c r="I160" s="43"/>
      <c r="J160" s="43"/>
      <c r="K160" s="161"/>
    </row>
    <row r="161" spans="1:11" s="47" customFormat="1" ht="25.5" customHeight="1" x14ac:dyDescent="0.35">
      <c r="A161" s="125"/>
      <c r="B161" s="112"/>
      <c r="C161" s="36"/>
      <c r="D161" s="36"/>
      <c r="E161" s="39" t="e">
        <f>VLOOKUP($D161,'Liste de produits types'!$A$2:$E$136,2,FALSE)</f>
        <v>#N/A</v>
      </c>
      <c r="F161" s="40" t="e">
        <f>VLOOKUP($D161,'Liste de produits types'!$A$2:$E$136,3,FALSE)</f>
        <v>#N/A</v>
      </c>
      <c r="G161" s="41" t="e">
        <f>VLOOKUP($D161,'Liste de produits types'!$A$2:$E$136,4,FALSE)</f>
        <v>#N/A</v>
      </c>
      <c r="H161" s="43"/>
      <c r="I161" s="43"/>
      <c r="J161" s="43"/>
      <c r="K161" s="161"/>
    </row>
    <row r="162" spans="1:11" s="47" customFormat="1" ht="25.5" customHeight="1" x14ac:dyDescent="0.35">
      <c r="A162" s="125"/>
      <c r="B162" s="112"/>
      <c r="C162" s="36"/>
      <c r="D162" s="36"/>
      <c r="E162" s="39" t="e">
        <f>VLOOKUP($D162,'Liste de produits types'!$A$2:$E$136,2,FALSE)</f>
        <v>#N/A</v>
      </c>
      <c r="F162" s="40" t="e">
        <f>VLOOKUP($D162,'Liste de produits types'!$A$2:$E$136,3,FALSE)</f>
        <v>#N/A</v>
      </c>
      <c r="G162" s="41" t="e">
        <f>VLOOKUP($D162,'Liste de produits types'!$A$2:$E$136,4,FALSE)</f>
        <v>#N/A</v>
      </c>
      <c r="H162" s="43"/>
      <c r="I162" s="43"/>
      <c r="J162" s="43"/>
      <c r="K162" s="161"/>
    </row>
    <row r="163" spans="1:11" s="47" customFormat="1" ht="25.5" customHeight="1" x14ac:dyDescent="0.35">
      <c r="A163" s="125"/>
      <c r="B163" s="112"/>
      <c r="C163" s="36"/>
      <c r="D163" s="36"/>
      <c r="E163" s="39" t="e">
        <f>VLOOKUP($D163,'Liste de produits types'!$A$2:$E$136,2,FALSE)</f>
        <v>#N/A</v>
      </c>
      <c r="F163" s="40" t="e">
        <f>VLOOKUP($D163,'Liste de produits types'!$A$2:$E$136,3,FALSE)</f>
        <v>#N/A</v>
      </c>
      <c r="G163" s="41" t="e">
        <f>VLOOKUP($D163,'Liste de produits types'!$A$2:$E$136,4,FALSE)</f>
        <v>#N/A</v>
      </c>
      <c r="H163" s="43"/>
      <c r="I163" s="43"/>
      <c r="J163" s="43"/>
      <c r="K163" s="161"/>
    </row>
    <row r="164" spans="1:11" s="47" customFormat="1" ht="25.5" customHeight="1" x14ac:dyDescent="0.35">
      <c r="A164" s="125"/>
      <c r="B164" s="112"/>
      <c r="C164" s="36"/>
      <c r="D164" s="36"/>
      <c r="E164" s="39" t="e">
        <f>VLOOKUP($D164,'Liste de produits types'!$A$2:$E$136,2,FALSE)</f>
        <v>#N/A</v>
      </c>
      <c r="F164" s="40" t="e">
        <f>VLOOKUP($D164,'Liste de produits types'!$A$2:$E$136,3,FALSE)</f>
        <v>#N/A</v>
      </c>
      <c r="G164" s="41" t="e">
        <f>VLOOKUP($D164,'Liste de produits types'!$A$2:$E$136,4,FALSE)</f>
        <v>#N/A</v>
      </c>
      <c r="H164" s="43"/>
      <c r="I164" s="43"/>
      <c r="J164" s="43"/>
      <c r="K164" s="161"/>
    </row>
    <row r="165" spans="1:11" s="47" customFormat="1" ht="25.5" customHeight="1" x14ac:dyDescent="0.35">
      <c r="A165" s="125"/>
      <c r="B165" s="112"/>
      <c r="C165" s="36"/>
      <c r="D165" s="36"/>
      <c r="E165" s="39" t="e">
        <f>VLOOKUP($D165,'Liste de produits types'!$A$2:$E$136,2,FALSE)</f>
        <v>#N/A</v>
      </c>
      <c r="F165" s="40" t="e">
        <f>VLOOKUP($D165,'Liste de produits types'!$A$2:$E$136,3,FALSE)</f>
        <v>#N/A</v>
      </c>
      <c r="G165" s="41" t="e">
        <f>VLOOKUP($D165,'Liste de produits types'!$A$2:$E$136,4,FALSE)</f>
        <v>#N/A</v>
      </c>
      <c r="H165" s="43"/>
      <c r="I165" s="43"/>
      <c r="J165" s="43"/>
      <c r="K165" s="161"/>
    </row>
    <row r="166" spans="1:11" s="47" customFormat="1" ht="25.5" customHeight="1" x14ac:dyDescent="0.35">
      <c r="A166" s="125"/>
      <c r="B166" s="112"/>
      <c r="C166" s="36"/>
      <c r="D166" s="36"/>
      <c r="E166" s="39" t="e">
        <f>VLOOKUP($D166,'Liste de produits types'!$A$2:$E$136,2,FALSE)</f>
        <v>#N/A</v>
      </c>
      <c r="F166" s="40" t="e">
        <f>VLOOKUP($D166,'Liste de produits types'!$A$2:$E$136,3,FALSE)</f>
        <v>#N/A</v>
      </c>
      <c r="G166" s="41" t="e">
        <f>VLOOKUP($D166,'Liste de produits types'!$A$2:$E$136,4,FALSE)</f>
        <v>#N/A</v>
      </c>
      <c r="H166" s="43"/>
      <c r="I166" s="43"/>
      <c r="J166" s="43"/>
      <c r="K166" s="161"/>
    </row>
    <row r="167" spans="1:11" s="47" customFormat="1" ht="25.5" customHeight="1" x14ac:dyDescent="0.35">
      <c r="A167" s="125"/>
      <c r="B167" s="112"/>
      <c r="C167" s="36"/>
      <c r="D167" s="36"/>
      <c r="E167" s="39" t="e">
        <f>VLOOKUP($D167,'Liste de produits types'!$A$2:$E$136,2,FALSE)</f>
        <v>#N/A</v>
      </c>
      <c r="F167" s="40" t="e">
        <f>VLOOKUP($D167,'Liste de produits types'!$A$2:$E$136,3,FALSE)</f>
        <v>#N/A</v>
      </c>
      <c r="G167" s="41" t="e">
        <f>VLOOKUP($D167,'Liste de produits types'!$A$2:$E$136,4,FALSE)</f>
        <v>#N/A</v>
      </c>
      <c r="H167" s="43"/>
      <c r="I167" s="43"/>
      <c r="J167" s="43"/>
      <c r="K167" s="161"/>
    </row>
    <row r="168" spans="1:11" s="47" customFormat="1" ht="25.5" customHeight="1" x14ac:dyDescent="0.35">
      <c r="A168" s="125"/>
      <c r="B168" s="112"/>
      <c r="C168" s="36"/>
      <c r="D168" s="36"/>
      <c r="E168" s="39" t="e">
        <f>VLOOKUP($D168,'Liste de produits types'!$A$2:$E$136,2,FALSE)</f>
        <v>#N/A</v>
      </c>
      <c r="F168" s="40" t="e">
        <f>VLOOKUP($D168,'Liste de produits types'!$A$2:$E$136,3,FALSE)</f>
        <v>#N/A</v>
      </c>
      <c r="G168" s="41" t="e">
        <f>VLOOKUP($D168,'Liste de produits types'!$A$2:$E$136,4,FALSE)</f>
        <v>#N/A</v>
      </c>
      <c r="H168" s="43"/>
      <c r="I168" s="43"/>
      <c r="J168" s="43"/>
      <c r="K168" s="161"/>
    </row>
    <row r="169" spans="1:11" s="47" customFormat="1" ht="25.5" customHeight="1" x14ac:dyDescent="0.35">
      <c r="A169" s="125"/>
      <c r="B169" s="112"/>
      <c r="C169" s="36"/>
      <c r="D169" s="36"/>
      <c r="E169" s="39" t="e">
        <f>VLOOKUP($D169,'Liste de produits types'!$A$2:$E$136,2,FALSE)</f>
        <v>#N/A</v>
      </c>
      <c r="F169" s="40" t="e">
        <f>VLOOKUP($D169,'Liste de produits types'!$A$2:$E$136,3,FALSE)</f>
        <v>#N/A</v>
      </c>
      <c r="G169" s="41" t="e">
        <f>VLOOKUP($D169,'Liste de produits types'!$A$2:$E$136,4,FALSE)</f>
        <v>#N/A</v>
      </c>
      <c r="H169" s="43"/>
      <c r="I169" s="43"/>
      <c r="J169" s="43"/>
      <c r="K169" s="161"/>
    </row>
    <row r="170" spans="1:11" s="47" customFormat="1" ht="25.5" customHeight="1" x14ac:dyDescent="0.35">
      <c r="A170" s="125"/>
      <c r="B170" s="112"/>
      <c r="C170" s="36"/>
      <c r="D170" s="36"/>
      <c r="E170" s="39" t="e">
        <f>VLOOKUP($D170,'Liste de produits types'!$A$2:$E$136,2,FALSE)</f>
        <v>#N/A</v>
      </c>
      <c r="F170" s="40" t="e">
        <f>VLOOKUP($D170,'Liste de produits types'!$A$2:$E$136,3,FALSE)</f>
        <v>#N/A</v>
      </c>
      <c r="G170" s="41" t="e">
        <f>VLOOKUP($D170,'Liste de produits types'!$A$2:$E$136,4,FALSE)</f>
        <v>#N/A</v>
      </c>
      <c r="H170" s="43"/>
      <c r="I170" s="43"/>
      <c r="J170" s="43"/>
      <c r="K170" s="161"/>
    </row>
    <row r="171" spans="1:11" s="47" customFormat="1" ht="25.5" customHeight="1" x14ac:dyDescent="0.35">
      <c r="A171" s="125"/>
      <c r="B171" s="112"/>
      <c r="C171" s="36"/>
      <c r="D171" s="36"/>
      <c r="E171" s="39" t="e">
        <f>VLOOKUP($D171,'Liste de produits types'!$A$2:$E$136,2,FALSE)</f>
        <v>#N/A</v>
      </c>
      <c r="F171" s="40" t="e">
        <f>VLOOKUP($D171,'Liste de produits types'!$A$2:$E$136,3,FALSE)</f>
        <v>#N/A</v>
      </c>
      <c r="G171" s="41" t="e">
        <f>VLOOKUP($D171,'Liste de produits types'!$A$2:$E$136,4,FALSE)</f>
        <v>#N/A</v>
      </c>
      <c r="H171" s="43"/>
      <c r="I171" s="43"/>
      <c r="J171" s="43"/>
      <c r="K171" s="161"/>
    </row>
    <row r="172" spans="1:11" s="47" customFormat="1" ht="25.5" customHeight="1" x14ac:dyDescent="0.35">
      <c r="A172" s="125"/>
      <c r="B172" s="112"/>
      <c r="C172" s="36"/>
      <c r="D172" s="36"/>
      <c r="E172" s="39" t="e">
        <f>VLOOKUP($D172,'Liste de produits types'!$A$2:$E$136,2,FALSE)</f>
        <v>#N/A</v>
      </c>
      <c r="F172" s="40" t="e">
        <f>VLOOKUP($D172,'Liste de produits types'!$A$2:$E$136,3,FALSE)</f>
        <v>#N/A</v>
      </c>
      <c r="G172" s="41" t="e">
        <f>VLOOKUP($D172,'Liste de produits types'!$A$2:$E$136,4,FALSE)</f>
        <v>#N/A</v>
      </c>
      <c r="H172" s="43"/>
      <c r="I172" s="43"/>
      <c r="J172" s="43"/>
      <c r="K172" s="161"/>
    </row>
    <row r="173" spans="1:11" s="47" customFormat="1" ht="25.5" customHeight="1" x14ac:dyDescent="0.35">
      <c r="A173" s="125"/>
      <c r="B173" s="112"/>
      <c r="C173" s="36"/>
      <c r="D173" s="36"/>
      <c r="E173" s="39" t="e">
        <f>VLOOKUP($D173,'Liste de produits types'!$A$2:$E$136,2,FALSE)</f>
        <v>#N/A</v>
      </c>
      <c r="F173" s="40" t="e">
        <f>VLOOKUP($D173,'Liste de produits types'!$A$2:$E$136,3,FALSE)</f>
        <v>#N/A</v>
      </c>
      <c r="G173" s="41" t="e">
        <f>VLOOKUP($D173,'Liste de produits types'!$A$2:$E$136,4,FALSE)</f>
        <v>#N/A</v>
      </c>
      <c r="H173" s="43"/>
      <c r="I173" s="43"/>
      <c r="J173" s="43"/>
      <c r="K173" s="161"/>
    </row>
    <row r="174" spans="1:11" s="47" customFormat="1" ht="25.5" customHeight="1" x14ac:dyDescent="0.35">
      <c r="A174" s="125"/>
      <c r="B174" s="112"/>
      <c r="C174" s="36"/>
      <c r="D174" s="36"/>
      <c r="E174" s="39" t="e">
        <f>VLOOKUP($D174,'Liste de produits types'!$A$2:$E$136,2,FALSE)</f>
        <v>#N/A</v>
      </c>
      <c r="F174" s="40" t="e">
        <f>VLOOKUP($D174,'Liste de produits types'!$A$2:$E$136,3,FALSE)</f>
        <v>#N/A</v>
      </c>
      <c r="G174" s="41" t="e">
        <f>VLOOKUP($D174,'Liste de produits types'!$A$2:$E$136,4,FALSE)</f>
        <v>#N/A</v>
      </c>
      <c r="H174" s="43"/>
      <c r="I174" s="43"/>
      <c r="J174" s="43"/>
      <c r="K174" s="161"/>
    </row>
    <row r="175" spans="1:11" s="47" customFormat="1" ht="25.5" customHeight="1" x14ac:dyDescent="0.35">
      <c r="A175" s="125"/>
      <c r="B175" s="112"/>
      <c r="C175" s="36"/>
      <c r="D175" s="36"/>
      <c r="E175" s="39" t="e">
        <f>VLOOKUP($D175,'Liste de produits types'!$A$2:$E$136,2,FALSE)</f>
        <v>#N/A</v>
      </c>
      <c r="F175" s="40" t="e">
        <f>VLOOKUP($D175,'Liste de produits types'!$A$2:$E$136,3,FALSE)</f>
        <v>#N/A</v>
      </c>
      <c r="G175" s="41" t="e">
        <f>VLOOKUP($D175,'Liste de produits types'!$A$2:$E$136,4,FALSE)</f>
        <v>#N/A</v>
      </c>
      <c r="H175" s="43"/>
      <c r="I175" s="43"/>
      <c r="J175" s="43"/>
      <c r="K175" s="161"/>
    </row>
    <row r="176" spans="1:11" s="47" customFormat="1" ht="25.5" customHeight="1" x14ac:dyDescent="0.35">
      <c r="A176" s="125"/>
      <c r="B176" s="112"/>
      <c r="C176" s="36"/>
      <c r="D176" s="36"/>
      <c r="E176" s="39" t="e">
        <f>VLOOKUP($D176,'Liste de produits types'!$A$2:$E$136,2,FALSE)</f>
        <v>#N/A</v>
      </c>
      <c r="F176" s="40" t="e">
        <f>VLOOKUP($D176,'Liste de produits types'!$A$2:$E$136,3,FALSE)</f>
        <v>#N/A</v>
      </c>
      <c r="G176" s="41" t="e">
        <f>VLOOKUP($D176,'Liste de produits types'!$A$2:$E$136,4,FALSE)</f>
        <v>#N/A</v>
      </c>
      <c r="H176" s="43"/>
      <c r="I176" s="43"/>
      <c r="J176" s="43"/>
      <c r="K176" s="161"/>
    </row>
    <row r="177" spans="1:11" s="47" customFormat="1" ht="25.5" customHeight="1" x14ac:dyDescent="0.35">
      <c r="A177" s="125"/>
      <c r="B177" s="112"/>
      <c r="C177" s="36"/>
      <c r="D177" s="36"/>
      <c r="E177" s="39" t="e">
        <f>VLOOKUP($D177,'Liste de produits types'!$A$2:$E$136,2,FALSE)</f>
        <v>#N/A</v>
      </c>
      <c r="F177" s="40" t="e">
        <f>VLOOKUP($D177,'Liste de produits types'!$A$2:$E$136,3,FALSE)</f>
        <v>#N/A</v>
      </c>
      <c r="G177" s="41" t="e">
        <f>VLOOKUP($D177,'Liste de produits types'!$A$2:$E$136,4,FALSE)</f>
        <v>#N/A</v>
      </c>
      <c r="H177" s="43"/>
      <c r="I177" s="43"/>
      <c r="J177" s="43"/>
      <c r="K177" s="161"/>
    </row>
    <row r="178" spans="1:11" s="47" customFormat="1" ht="25.5" customHeight="1" x14ac:dyDescent="0.35">
      <c r="A178" s="125"/>
      <c r="B178" s="112"/>
      <c r="C178" s="36"/>
      <c r="D178" s="36"/>
      <c r="E178" s="39" t="e">
        <f>VLOOKUP($D178,'Liste de produits types'!$A$2:$E$136,2,FALSE)</f>
        <v>#N/A</v>
      </c>
      <c r="F178" s="40" t="e">
        <f>VLOOKUP($D178,'Liste de produits types'!$A$2:$E$136,3,FALSE)</f>
        <v>#N/A</v>
      </c>
      <c r="G178" s="41" t="e">
        <f>VLOOKUP($D178,'Liste de produits types'!$A$2:$E$136,4,FALSE)</f>
        <v>#N/A</v>
      </c>
      <c r="H178" s="43"/>
      <c r="I178" s="43"/>
      <c r="J178" s="43"/>
      <c r="K178" s="161"/>
    </row>
    <row r="179" spans="1:11" s="47" customFormat="1" ht="25.5" customHeight="1" x14ac:dyDescent="0.35">
      <c r="A179" s="125"/>
      <c r="B179" s="112"/>
      <c r="C179" s="36"/>
      <c r="D179" s="36"/>
      <c r="E179" s="39" t="e">
        <f>VLOOKUP($D179,'Liste de produits types'!$A$2:$E$136,2,FALSE)</f>
        <v>#N/A</v>
      </c>
      <c r="F179" s="40" t="e">
        <f>VLOOKUP($D179,'Liste de produits types'!$A$2:$E$136,3,FALSE)</f>
        <v>#N/A</v>
      </c>
      <c r="G179" s="41" t="e">
        <f>VLOOKUP($D179,'Liste de produits types'!$A$2:$E$136,4,FALSE)</f>
        <v>#N/A</v>
      </c>
      <c r="H179" s="43"/>
      <c r="I179" s="43"/>
      <c r="J179" s="43"/>
      <c r="K179" s="161"/>
    </row>
    <row r="180" spans="1:11" s="47" customFormat="1" ht="25.5" customHeight="1" x14ac:dyDescent="0.35">
      <c r="A180" s="125"/>
      <c r="B180" s="112"/>
      <c r="C180" s="36"/>
      <c r="D180" s="36"/>
      <c r="E180" s="39" t="e">
        <f>VLOOKUP($D180,'Liste de produits types'!$A$2:$E$136,2,FALSE)</f>
        <v>#N/A</v>
      </c>
      <c r="F180" s="40" t="e">
        <f>VLOOKUP($D180,'Liste de produits types'!$A$2:$E$136,3,FALSE)</f>
        <v>#N/A</v>
      </c>
      <c r="G180" s="41" t="e">
        <f>VLOOKUP($D180,'Liste de produits types'!$A$2:$E$136,4,FALSE)</f>
        <v>#N/A</v>
      </c>
      <c r="H180" s="43"/>
      <c r="I180" s="43"/>
      <c r="J180" s="43"/>
      <c r="K180" s="161"/>
    </row>
    <row r="181" spans="1:11" s="47" customFormat="1" ht="25.5" customHeight="1" x14ac:dyDescent="0.35">
      <c r="A181" s="125"/>
      <c r="B181" s="112"/>
      <c r="C181" s="36"/>
      <c r="D181" s="36"/>
      <c r="E181" s="39" t="e">
        <f>VLOOKUP($D181,'Liste de produits types'!$A$2:$E$136,2,FALSE)</f>
        <v>#N/A</v>
      </c>
      <c r="F181" s="40" t="e">
        <f>VLOOKUP($D181,'Liste de produits types'!$A$2:$E$136,3,FALSE)</f>
        <v>#N/A</v>
      </c>
      <c r="G181" s="41" t="e">
        <f>VLOOKUP($D181,'Liste de produits types'!$A$2:$E$136,4,FALSE)</f>
        <v>#N/A</v>
      </c>
      <c r="H181" s="43"/>
      <c r="I181" s="43"/>
      <c r="J181" s="43"/>
      <c r="K181" s="161"/>
    </row>
    <row r="182" spans="1:11" s="47" customFormat="1" ht="25.5" customHeight="1" x14ac:dyDescent="0.35">
      <c r="A182" s="125"/>
      <c r="B182" s="112"/>
      <c r="C182" s="36"/>
      <c r="D182" s="36"/>
      <c r="E182" s="39" t="e">
        <f>VLOOKUP($D182,'Liste de produits types'!$A$2:$E$136,2,FALSE)</f>
        <v>#N/A</v>
      </c>
      <c r="F182" s="40" t="e">
        <f>VLOOKUP($D182,'Liste de produits types'!$A$2:$E$136,3,FALSE)</f>
        <v>#N/A</v>
      </c>
      <c r="G182" s="41" t="e">
        <f>VLOOKUP($D182,'Liste de produits types'!$A$2:$E$136,4,FALSE)</f>
        <v>#N/A</v>
      </c>
      <c r="H182" s="43"/>
      <c r="I182" s="43"/>
      <c r="J182" s="43"/>
      <c r="K182" s="161"/>
    </row>
    <row r="183" spans="1:11" s="47" customFormat="1" ht="25.5" customHeight="1" x14ac:dyDescent="0.35">
      <c r="A183" s="125"/>
      <c r="B183" s="112"/>
      <c r="C183" s="36"/>
      <c r="D183" s="36"/>
      <c r="E183" s="39" t="e">
        <f>VLOOKUP($D183,'Liste de produits types'!$A$2:$E$136,2,FALSE)</f>
        <v>#N/A</v>
      </c>
      <c r="F183" s="40" t="e">
        <f>VLOOKUP($D183,'Liste de produits types'!$A$2:$E$136,3,FALSE)</f>
        <v>#N/A</v>
      </c>
      <c r="G183" s="41" t="e">
        <f>VLOOKUP($D183,'Liste de produits types'!$A$2:$E$136,4,FALSE)</f>
        <v>#N/A</v>
      </c>
      <c r="H183" s="43"/>
      <c r="I183" s="43"/>
      <c r="J183" s="43"/>
      <c r="K183" s="161"/>
    </row>
    <row r="184" spans="1:11" s="47" customFormat="1" ht="25.5" customHeight="1" x14ac:dyDescent="0.35">
      <c r="A184" s="125"/>
      <c r="B184" s="112"/>
      <c r="C184" s="36"/>
      <c r="D184" s="36"/>
      <c r="E184" s="39" t="e">
        <f>VLOOKUP($D184,'Liste de produits types'!$A$2:$E$136,2,FALSE)</f>
        <v>#N/A</v>
      </c>
      <c r="F184" s="40" t="e">
        <f>VLOOKUP($D184,'Liste de produits types'!$A$2:$E$136,3,FALSE)</f>
        <v>#N/A</v>
      </c>
      <c r="G184" s="41" t="e">
        <f>VLOOKUP($D184,'Liste de produits types'!$A$2:$E$136,4,FALSE)</f>
        <v>#N/A</v>
      </c>
      <c r="H184" s="43"/>
      <c r="I184" s="43"/>
      <c r="J184" s="43"/>
      <c r="K184" s="161"/>
    </row>
    <row r="185" spans="1:11" s="47" customFormat="1" ht="25.5" customHeight="1" x14ac:dyDescent="0.35">
      <c r="A185" s="125"/>
      <c r="B185" s="112"/>
      <c r="C185" s="36"/>
      <c r="D185" s="36"/>
      <c r="E185" s="39" t="e">
        <f>VLOOKUP($D185,'Liste de produits types'!$A$2:$E$136,2,FALSE)</f>
        <v>#N/A</v>
      </c>
      <c r="F185" s="40" t="e">
        <f>VLOOKUP($D185,'Liste de produits types'!$A$2:$E$136,3,FALSE)</f>
        <v>#N/A</v>
      </c>
      <c r="G185" s="41" t="e">
        <f>VLOOKUP($D185,'Liste de produits types'!$A$2:$E$136,4,FALSE)</f>
        <v>#N/A</v>
      </c>
      <c r="H185" s="43"/>
      <c r="I185" s="43"/>
      <c r="J185" s="43"/>
      <c r="K185" s="161"/>
    </row>
    <row r="186" spans="1:11" s="47" customFormat="1" ht="25.5" customHeight="1" x14ac:dyDescent="0.35">
      <c r="A186" s="125"/>
      <c r="B186" s="112"/>
      <c r="C186" s="36"/>
      <c r="D186" s="36"/>
      <c r="E186" s="39" t="e">
        <f>VLOOKUP($D186,'Liste de produits types'!$A$2:$E$136,2,FALSE)</f>
        <v>#N/A</v>
      </c>
      <c r="F186" s="40" t="e">
        <f>VLOOKUP($D186,'Liste de produits types'!$A$2:$E$136,3,FALSE)</f>
        <v>#N/A</v>
      </c>
      <c r="G186" s="41" t="e">
        <f>VLOOKUP($D186,'Liste de produits types'!$A$2:$E$136,4,FALSE)</f>
        <v>#N/A</v>
      </c>
      <c r="H186" s="43"/>
      <c r="I186" s="43"/>
      <c r="J186" s="43"/>
      <c r="K186" s="161"/>
    </row>
    <row r="187" spans="1:11" s="47" customFormat="1" ht="25.5" customHeight="1" x14ac:dyDescent="0.35">
      <c r="A187" s="125"/>
      <c r="B187" s="112"/>
      <c r="C187" s="36"/>
      <c r="D187" s="36"/>
      <c r="E187" s="39" t="e">
        <f>VLOOKUP($D187,'Liste de produits types'!$A$2:$E$136,2,FALSE)</f>
        <v>#N/A</v>
      </c>
      <c r="F187" s="40" t="e">
        <f>VLOOKUP($D187,'Liste de produits types'!$A$2:$E$136,3,FALSE)</f>
        <v>#N/A</v>
      </c>
      <c r="G187" s="41" t="e">
        <f>VLOOKUP($D187,'Liste de produits types'!$A$2:$E$136,4,FALSE)</f>
        <v>#N/A</v>
      </c>
      <c r="H187" s="43"/>
      <c r="I187" s="43"/>
      <c r="J187" s="43"/>
      <c r="K187" s="161"/>
    </row>
    <row r="188" spans="1:11" s="47" customFormat="1" ht="25.5" customHeight="1" thickBot="1" x14ac:dyDescent="0.4">
      <c r="A188" s="126"/>
      <c r="B188" s="112"/>
      <c r="C188" s="127"/>
      <c r="D188" s="127"/>
      <c r="E188" s="162" t="e">
        <f>VLOOKUP($D188,'Liste de produits types'!$A$2:$E$136,2,FALSE)</f>
        <v>#N/A</v>
      </c>
      <c r="F188" s="163" t="e">
        <f>VLOOKUP($D188,'Liste de produits types'!$A$2:$E$136,3,FALSE)</f>
        <v>#N/A</v>
      </c>
      <c r="G188" s="164" t="e">
        <f>VLOOKUP($D188,'Liste de produits types'!$A$2:$E$136,4,FALSE)</f>
        <v>#N/A</v>
      </c>
      <c r="H188" s="165"/>
      <c r="I188" s="165"/>
      <c r="J188" s="165"/>
      <c r="K188" s="166"/>
    </row>
    <row r="189" spans="1:11" s="47" customFormat="1" ht="25.5" customHeight="1" x14ac:dyDescent="0.35"/>
    <row r="190" spans="1:11" s="47" customFormat="1" ht="25.5" customHeight="1" x14ac:dyDescent="0.35"/>
    <row r="191" spans="1:11" s="47" customFormat="1" ht="25.5" customHeight="1" x14ac:dyDescent="0.35"/>
    <row r="192" spans="1:11" s="47" customFormat="1" ht="25.5" customHeight="1" x14ac:dyDescent="0.35"/>
    <row r="193" s="47" customFormat="1" ht="25.5" customHeight="1" x14ac:dyDescent="0.35"/>
    <row r="194" s="47" customFormat="1" ht="25.5" customHeight="1" x14ac:dyDescent="0.35"/>
    <row r="195" s="47" customFormat="1" ht="25.5" customHeight="1" x14ac:dyDescent="0.35"/>
    <row r="196" s="47" customFormat="1" ht="25.5" customHeight="1" x14ac:dyDescent="0.35"/>
    <row r="197" s="47" customFormat="1" ht="25.5" customHeight="1" x14ac:dyDescent="0.35"/>
    <row r="198" s="47" customFormat="1" ht="25.5" customHeight="1" x14ac:dyDescent="0.35"/>
    <row r="199" s="47" customFormat="1" ht="25.5" customHeight="1" x14ac:dyDescent="0.35"/>
    <row r="200" s="47" customFormat="1" ht="25.5" customHeight="1" x14ac:dyDescent="0.35"/>
    <row r="201" s="47" customFormat="1" ht="25.5" customHeight="1" x14ac:dyDescent="0.35"/>
    <row r="202" s="47" customFormat="1" ht="25.5" customHeight="1" x14ac:dyDescent="0.35"/>
    <row r="203" s="47" customFormat="1" ht="25.5" customHeight="1" x14ac:dyDescent="0.35"/>
    <row r="204" s="47" customFormat="1" ht="25.5" customHeight="1" x14ac:dyDescent="0.35"/>
    <row r="205" s="47" customFormat="1" ht="25.5" customHeight="1" x14ac:dyDescent="0.35"/>
    <row r="206" s="47" customFormat="1" ht="25.5" customHeight="1" x14ac:dyDescent="0.35"/>
    <row r="207" s="47" customFormat="1" ht="25.5" customHeight="1" x14ac:dyDescent="0.35"/>
    <row r="208" s="47" customFormat="1" ht="25.5" customHeight="1" x14ac:dyDescent="0.35"/>
    <row r="209" spans="1:10" s="47" customFormat="1" ht="25.5" customHeight="1" x14ac:dyDescent="0.35"/>
    <row r="210" spans="1:10" s="47" customFormat="1" ht="25.5" customHeight="1" x14ac:dyDescent="0.35"/>
    <row r="211" spans="1:10" s="47" customFormat="1" ht="25.5" customHeight="1" x14ac:dyDescent="0.35"/>
    <row r="212" spans="1:10" s="47" customFormat="1" ht="25.5" customHeight="1" x14ac:dyDescent="0.35"/>
    <row r="213" spans="1:10" s="47" customFormat="1" ht="25.5" customHeight="1" x14ac:dyDescent="0.35"/>
    <row r="214" spans="1:10" s="47" customFormat="1" ht="25.5" customHeight="1" x14ac:dyDescent="0.35"/>
    <row r="215" spans="1:10" s="47" customFormat="1" ht="25.5" customHeight="1" x14ac:dyDescent="0.35"/>
    <row r="216" spans="1:10" s="47" customFormat="1" ht="25.5" customHeight="1" x14ac:dyDescent="0.35"/>
    <row r="217" spans="1:10" s="47" customFormat="1" ht="25.5" customHeight="1" x14ac:dyDescent="0.35"/>
    <row r="218" spans="1:10" s="47" customFormat="1" ht="25.5" customHeight="1" x14ac:dyDescent="0.35"/>
    <row r="219" spans="1:10" s="47" customFormat="1" ht="25.5" customHeight="1" x14ac:dyDescent="0.35"/>
    <row r="220" spans="1:10" s="47" customFormat="1" ht="25.5" customHeight="1" x14ac:dyDescent="0.35"/>
    <row r="221" spans="1:10" s="47" customFormat="1" x14ac:dyDescent="0.35"/>
    <row r="222" spans="1:10" s="47" customFormat="1" x14ac:dyDescent="0.35"/>
    <row r="223" spans="1:10" x14ac:dyDescent="0.25">
      <c r="A223" s="47"/>
      <c r="B223" s="47"/>
      <c r="C223" s="47"/>
      <c r="D223" s="47"/>
      <c r="E223" s="47"/>
      <c r="F223" s="47"/>
      <c r="G223" s="47"/>
      <c r="H223" s="47"/>
      <c r="I223" s="47"/>
      <c r="J223" s="47"/>
    </row>
    <row r="224" spans="1:10" x14ac:dyDescent="0.25">
      <c r="A224" s="47"/>
      <c r="B224" s="47"/>
      <c r="C224" s="47"/>
      <c r="D224" s="47"/>
      <c r="E224" s="47"/>
      <c r="F224" s="47"/>
      <c r="G224" s="47"/>
      <c r="H224" s="47"/>
      <c r="I224" s="47"/>
      <c r="J224" s="47"/>
    </row>
    <row r="225" spans="1:10" x14ac:dyDescent="0.25">
      <c r="A225" s="47"/>
      <c r="B225" s="47"/>
      <c r="C225" s="47"/>
      <c r="D225" s="47"/>
      <c r="E225" s="47"/>
      <c r="F225" s="47"/>
      <c r="G225" s="47"/>
      <c r="H225" s="47"/>
      <c r="I225" s="47"/>
      <c r="J225" s="47"/>
    </row>
  </sheetData>
  <mergeCells count="9">
    <mergeCell ref="H1:J1"/>
    <mergeCell ref="A12:K12"/>
    <mergeCell ref="A15:K15"/>
    <mergeCell ref="A17:B17"/>
    <mergeCell ref="J21:K21"/>
    <mergeCell ref="A18:B18"/>
    <mergeCell ref="E18:I18"/>
    <mergeCell ref="A19:B19"/>
    <mergeCell ref="E19:I19"/>
  </mergeCells>
  <dataValidations count="2">
    <dataValidation type="list" allowBlank="1" showInputMessage="1" showErrorMessage="1" sqref="E189:E222" xr:uid="{4201617E-66C7-4541-A2E9-33B6EDC3F8F9}">
      <formula1>"professionnel, particulier, association, structure de l'ESS"</formula1>
    </dataValidation>
    <dataValidation type="list" allowBlank="1" showInputMessage="1" showErrorMessage="1" sqref="A189:B222 D23:D188" xr:uid="{5B4518BA-B2BD-427F-A216-CA2D2BA59303}">
      <formula1>Liste1</formula1>
    </dataValidation>
  </dataValidations>
  <printOptions horizontalCentered="1" verticalCentered="1"/>
  <pageMargins left="0.23622047244094491" right="0.23622047244094491" top="0.74803149606299213" bottom="0.74803149606299213" header="0.31496062992125984" footer="0.31496062992125984"/>
  <pageSetup paperSize="9" scale="7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5B9CFA7-A060-4478-AD49-D1CC0979A3DE}">
          <x14:formula1>
            <xm:f>'Liste de produits types'!$C$146:$C$147</xm:f>
          </x14:formula1>
          <xm:sqref>B23:B188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26"/>
  <sheetViews>
    <sheetView showGridLines="0" zoomScaleNormal="100" workbookViewId="0">
      <selection activeCell="N24" sqref="N24"/>
    </sheetView>
  </sheetViews>
  <sheetFormatPr baseColWidth="10" defaultColWidth="10.81640625" defaultRowHeight="13.5" x14ac:dyDescent="0.25"/>
  <cols>
    <col min="1" max="1" width="15.26953125" style="50" customWidth="1"/>
    <col min="2" max="3" width="18.453125" style="50" customWidth="1"/>
    <col min="4" max="4" width="14.36328125" style="50" bestFit="1" customWidth="1"/>
    <col min="5" max="5" width="13.7265625" style="50" bestFit="1" customWidth="1"/>
    <col min="6" max="6" width="11.1796875" style="50" customWidth="1"/>
    <col min="7" max="7" width="13.7265625" style="50" customWidth="1"/>
    <col min="8" max="8" width="14.26953125" style="50" customWidth="1"/>
    <col min="9" max="9" width="7.1796875" style="70" customWidth="1"/>
    <col min="10" max="10" width="9" style="70" customWidth="1"/>
    <col min="11" max="11" width="11.26953125" style="70" bestFit="1" customWidth="1"/>
    <col min="12" max="12" width="10.81640625" style="70" customWidth="1"/>
    <col min="13" max="13" width="10.81640625" style="50"/>
    <col min="14" max="14" width="13.36328125" style="50" customWidth="1"/>
    <col min="15" max="16384" width="10.81640625" style="50"/>
  </cols>
  <sheetData>
    <row r="1" spans="1:14" ht="15" customHeight="1" thickBot="1" x14ac:dyDescent="0.35">
      <c r="A1" s="49"/>
      <c r="B1" s="49"/>
      <c r="C1" s="49"/>
      <c r="D1" s="49"/>
      <c r="F1" s="51" t="s">
        <v>1</v>
      </c>
      <c r="G1" s="52"/>
      <c r="H1" s="53"/>
      <c r="I1" s="237" t="s">
        <v>2</v>
      </c>
      <c r="J1" s="238"/>
      <c r="K1" s="238"/>
      <c r="L1" s="239"/>
    </row>
    <row r="2" spans="1:14" ht="14.5" thickBot="1" x14ac:dyDescent="0.35">
      <c r="A2" s="49"/>
      <c r="B2" s="49"/>
      <c r="C2" s="49"/>
      <c r="D2" s="49"/>
      <c r="G2" s="57"/>
      <c r="I2" s="104"/>
      <c r="J2" s="105"/>
      <c r="K2" s="105"/>
      <c r="L2" s="106"/>
    </row>
    <row r="3" spans="1:14" ht="14" x14ac:dyDescent="0.3">
      <c r="A3" s="49"/>
      <c r="B3" s="49"/>
      <c r="C3" s="49"/>
      <c r="D3" s="49"/>
      <c r="G3" s="57"/>
      <c r="I3" s="56"/>
      <c r="J3" s="55"/>
      <c r="K3" s="55"/>
      <c r="L3" s="56"/>
    </row>
    <row r="4" spans="1:14" ht="14" x14ac:dyDescent="0.3">
      <c r="A4" s="49"/>
      <c r="B4" s="49"/>
      <c r="C4" s="49"/>
      <c r="D4" s="49"/>
      <c r="E4" s="49"/>
      <c r="F4" s="49"/>
      <c r="G4" s="49"/>
      <c r="I4" s="55"/>
      <c r="J4" s="55"/>
      <c r="K4" s="55"/>
      <c r="L4" s="56"/>
    </row>
    <row r="5" spans="1:14" ht="14" x14ac:dyDescent="0.3">
      <c r="A5" s="58"/>
      <c r="B5" s="58"/>
      <c r="C5" s="58"/>
      <c r="D5" s="58"/>
      <c r="E5" s="59"/>
      <c r="F5" s="59"/>
      <c r="G5" s="59"/>
      <c r="H5" s="59"/>
      <c r="I5" s="60"/>
      <c r="J5" s="60"/>
      <c r="K5" s="60"/>
      <c r="L5" s="60"/>
    </row>
    <row r="6" spans="1:14" ht="14" x14ac:dyDescent="0.3">
      <c r="A6" s="61"/>
      <c r="B6" s="61"/>
      <c r="C6" s="61"/>
      <c r="D6" s="61"/>
      <c r="E6" s="59"/>
      <c r="F6" s="59"/>
      <c r="G6" s="26"/>
      <c r="H6" s="62"/>
      <c r="I6" s="63"/>
      <c r="J6" s="60"/>
      <c r="K6" s="60"/>
      <c r="L6" s="60"/>
    </row>
    <row r="7" spans="1:14" ht="14" x14ac:dyDescent="0.3">
      <c r="A7" s="61"/>
      <c r="B7" s="61"/>
      <c r="C7" s="61"/>
      <c r="D7" s="61"/>
      <c r="E7" s="59"/>
      <c r="F7" s="59"/>
      <c r="G7" s="26"/>
      <c r="H7" s="62"/>
      <c r="I7" s="63"/>
      <c r="J7" s="60"/>
      <c r="K7" s="60"/>
      <c r="L7" s="60"/>
    </row>
    <row r="8" spans="1:14" ht="14" x14ac:dyDescent="0.3">
      <c r="A8" s="61"/>
      <c r="B8" s="61"/>
      <c r="C8" s="61"/>
      <c r="D8" s="61"/>
      <c r="E8" s="59"/>
      <c r="F8" s="59"/>
      <c r="G8" s="26"/>
      <c r="H8" s="62"/>
      <c r="I8" s="63"/>
      <c r="J8" s="64"/>
      <c r="K8" s="64"/>
      <c r="L8" s="65"/>
    </row>
    <row r="9" spans="1:14" ht="14" x14ac:dyDescent="0.3">
      <c r="A9" s="58"/>
      <c r="B9" s="58"/>
      <c r="C9" s="58"/>
      <c r="D9" s="61"/>
      <c r="E9" s="59"/>
      <c r="F9" s="59"/>
      <c r="G9" s="59"/>
      <c r="H9" s="59"/>
      <c r="I9" s="63"/>
      <c r="J9" s="64"/>
      <c r="K9" s="64"/>
      <c r="L9" s="65"/>
    </row>
    <row r="10" spans="1:14" ht="14" x14ac:dyDescent="0.3">
      <c r="A10" s="58"/>
      <c r="B10" s="58"/>
      <c r="C10" s="58"/>
      <c r="D10" s="61"/>
      <c r="E10" s="59"/>
      <c r="F10" s="59"/>
      <c r="G10" s="59"/>
      <c r="H10" s="59"/>
      <c r="I10" s="63"/>
      <c r="J10" s="64"/>
      <c r="K10" s="64"/>
      <c r="L10" s="65"/>
    </row>
    <row r="11" spans="1:14" x14ac:dyDescent="0.25">
      <c r="I11" s="50"/>
      <c r="J11" s="50"/>
      <c r="K11" s="50"/>
      <c r="L11" s="50"/>
    </row>
    <row r="12" spans="1:14" ht="17.5" x14ac:dyDescent="0.25">
      <c r="A12" s="240" t="s">
        <v>3</v>
      </c>
      <c r="B12" s="241"/>
      <c r="C12" s="241"/>
      <c r="D12" s="241"/>
      <c r="E12" s="241"/>
      <c r="F12" s="241"/>
      <c r="G12" s="241"/>
      <c r="H12" s="241"/>
      <c r="I12" s="241"/>
      <c r="J12" s="241"/>
      <c r="K12" s="241"/>
      <c r="L12" s="241"/>
      <c r="M12" s="241"/>
      <c r="N12" s="241"/>
    </row>
    <row r="13" spans="1:14" ht="14" x14ac:dyDescent="0.3">
      <c r="A13" s="61"/>
      <c r="B13" s="61"/>
      <c r="C13" s="61"/>
      <c r="D13" s="66"/>
      <c r="E13" s="59"/>
      <c r="F13" s="59"/>
      <c r="G13" s="59"/>
      <c r="H13" s="59"/>
      <c r="I13" s="63"/>
      <c r="J13" s="64"/>
      <c r="K13" s="64"/>
      <c r="L13" s="65"/>
    </row>
    <row r="14" spans="1:14" ht="14" x14ac:dyDescent="0.3">
      <c r="A14" s="61"/>
      <c r="B14" s="61"/>
      <c r="C14" s="61"/>
      <c r="D14" s="66"/>
      <c r="E14" s="59"/>
      <c r="F14" s="59"/>
      <c r="G14" s="59"/>
      <c r="H14" s="59"/>
      <c r="I14" s="63"/>
      <c r="J14" s="64"/>
      <c r="K14" s="64"/>
      <c r="L14" s="65"/>
    </row>
    <row r="15" spans="1:14" ht="17.5" x14ac:dyDescent="0.35">
      <c r="A15" s="242" t="s">
        <v>6</v>
      </c>
      <c r="B15" s="242"/>
      <c r="C15" s="242"/>
      <c r="D15" s="242"/>
      <c r="E15" s="242"/>
      <c r="F15" s="242"/>
      <c r="G15" s="242"/>
      <c r="H15" s="242"/>
      <c r="I15" s="242"/>
      <c r="J15" s="242"/>
      <c r="K15" s="242"/>
      <c r="L15" s="242"/>
      <c r="M15" s="242"/>
      <c r="N15" s="242"/>
    </row>
    <row r="16" spans="1:14" ht="18" thickBot="1" x14ac:dyDescent="0.4">
      <c r="A16" s="95"/>
      <c r="B16" s="95"/>
      <c r="C16" s="95"/>
      <c r="D16" s="95"/>
      <c r="E16" s="95"/>
      <c r="F16" s="95"/>
      <c r="G16" s="95"/>
      <c r="H16" s="95"/>
      <c r="I16" s="95"/>
      <c r="J16" s="95"/>
      <c r="K16" s="95"/>
      <c r="L16" s="95"/>
    </row>
    <row r="17" spans="1:14" ht="15" customHeight="1" thickBot="1" x14ac:dyDescent="0.35">
      <c r="A17" s="243" t="s">
        <v>32</v>
      </c>
      <c r="B17" s="243"/>
      <c r="C17" s="252"/>
      <c r="D17" s="93" t="s">
        <v>23</v>
      </c>
      <c r="E17" s="91" t="s">
        <v>24</v>
      </c>
      <c r="F17" s="22"/>
      <c r="G17" s="22"/>
      <c r="H17" s="67"/>
      <c r="I17" s="63"/>
      <c r="J17" s="63"/>
      <c r="K17" s="63"/>
      <c r="L17" s="63"/>
    </row>
    <row r="18" spans="1:14" ht="55.5" customHeight="1" thickBot="1" x14ac:dyDescent="0.3">
      <c r="A18" s="246" t="s">
        <v>35</v>
      </c>
      <c r="B18" s="247"/>
      <c r="C18" s="255"/>
      <c r="D18" s="141">
        <f>SUM(K24:K189)/1000</f>
        <v>0</v>
      </c>
      <c r="E18" s="142">
        <f>SUM(M24:M189)/1000</f>
        <v>0</v>
      </c>
      <c r="F18" s="248" t="s">
        <v>194</v>
      </c>
      <c r="G18" s="249"/>
      <c r="H18" s="249"/>
      <c r="I18" s="249"/>
      <c r="J18" s="249"/>
      <c r="K18" s="102"/>
      <c r="L18" s="102"/>
      <c r="M18" s="102"/>
      <c r="N18" s="102"/>
    </row>
    <row r="19" spans="1:14" ht="55.5" customHeight="1" thickBot="1" x14ac:dyDescent="0.3">
      <c r="A19" s="246" t="s">
        <v>30</v>
      </c>
      <c r="B19" s="247"/>
      <c r="C19" s="255"/>
      <c r="D19" s="141">
        <f>SUM(L24:L189)/1000</f>
        <v>0</v>
      </c>
      <c r="E19" s="100"/>
      <c r="F19" s="248" t="s">
        <v>195</v>
      </c>
      <c r="G19" s="249"/>
      <c r="H19" s="249"/>
      <c r="I19" s="249"/>
      <c r="J19" s="249"/>
      <c r="K19" s="102"/>
      <c r="L19" s="253" t="s">
        <v>71</v>
      </c>
      <c r="M19" s="254"/>
      <c r="N19" s="138">
        <f>D18+E18+D20</f>
        <v>0</v>
      </c>
    </row>
    <row r="20" spans="1:14" ht="61" customHeight="1" thickBot="1" x14ac:dyDescent="0.3">
      <c r="A20" s="256" t="s">
        <v>57</v>
      </c>
      <c r="B20" s="257"/>
      <c r="C20" s="258"/>
      <c r="D20" s="141">
        <f>SUM(N24:N189)/1000</f>
        <v>0</v>
      </c>
      <c r="E20" s="101"/>
      <c r="F20" s="248" t="s">
        <v>196</v>
      </c>
      <c r="G20" s="249"/>
      <c r="H20" s="249"/>
      <c r="I20" s="249"/>
      <c r="J20" s="249"/>
      <c r="K20" s="108"/>
      <c r="L20" s="102"/>
      <c r="M20" s="102"/>
      <c r="N20" s="102"/>
    </row>
    <row r="21" spans="1:14" ht="18" thickBot="1" x14ac:dyDescent="0.4">
      <c r="A21" s="68" t="s">
        <v>26</v>
      </c>
      <c r="B21" s="68"/>
      <c r="C21" s="68"/>
      <c r="D21" s="69"/>
      <c r="E21" s="69"/>
      <c r="F21" s="69"/>
      <c r="G21" s="23"/>
      <c r="H21" s="58"/>
      <c r="I21" s="60"/>
      <c r="J21" s="60"/>
      <c r="K21" s="60"/>
      <c r="L21" s="60"/>
    </row>
    <row r="22" spans="1:14" ht="45" customHeight="1" thickBot="1" x14ac:dyDescent="0.3">
      <c r="K22" s="244" t="s">
        <v>44</v>
      </c>
      <c r="L22" s="251"/>
      <c r="M22" s="251"/>
      <c r="N22" s="245"/>
    </row>
    <row r="23" spans="1:14" ht="75" customHeight="1" thickBot="1" x14ac:dyDescent="0.3">
      <c r="A23" s="89" t="s">
        <v>7</v>
      </c>
      <c r="B23" s="87" t="s">
        <v>25</v>
      </c>
      <c r="C23" s="87" t="s">
        <v>62</v>
      </c>
      <c r="D23" s="12" t="s">
        <v>39</v>
      </c>
      <c r="E23" s="12" t="s">
        <v>8</v>
      </c>
      <c r="F23" s="12" t="s">
        <v>9</v>
      </c>
      <c r="G23" s="12" t="s">
        <v>10</v>
      </c>
      <c r="H23" s="12" t="s">
        <v>90</v>
      </c>
      <c r="I23" s="12" t="s">
        <v>12</v>
      </c>
      <c r="J23" s="12" t="s">
        <v>13</v>
      </c>
      <c r="K23" s="103" t="s">
        <v>200</v>
      </c>
      <c r="L23" s="12" t="s">
        <v>201</v>
      </c>
      <c r="M23" s="12" t="s">
        <v>199</v>
      </c>
      <c r="N23" s="90" t="s">
        <v>191</v>
      </c>
    </row>
    <row r="24" spans="1:14" s="47" customFormat="1" ht="46" customHeight="1" x14ac:dyDescent="0.35">
      <c r="A24" s="112"/>
      <c r="B24" s="112"/>
      <c r="C24" s="112"/>
      <c r="D24" s="112"/>
      <c r="E24" s="113"/>
      <c r="F24" s="114" t="e">
        <f>VLOOKUP($E24,'Liste de produits types'!$A$2:$E$136,2,FALSE)</f>
        <v>#N/A</v>
      </c>
      <c r="G24" s="115" t="e">
        <f>VLOOKUP($E24,'Liste de produits types'!$A$2:$E$136,3,FALSE)</f>
        <v>#N/A</v>
      </c>
      <c r="H24" s="41" t="e">
        <f>VLOOKUP($E24,'Liste de produits types'!$A$2:$E$136,4,FALSE)</f>
        <v>#N/A</v>
      </c>
      <c r="I24" s="96"/>
      <c r="J24" s="96"/>
      <c r="K24" s="96"/>
      <c r="L24" s="116"/>
      <c r="M24" s="116"/>
      <c r="N24" s="116"/>
    </row>
    <row r="25" spans="1:14" s="47" customFormat="1" ht="48" customHeight="1" x14ac:dyDescent="0.35">
      <c r="A25" s="71"/>
      <c r="B25" s="88"/>
      <c r="C25" s="88"/>
      <c r="D25" s="36"/>
      <c r="E25" s="36"/>
      <c r="F25" s="39" t="e">
        <f>VLOOKUP($E25,'Liste de produits types'!$A$2:$E$136,2,FALSE)</f>
        <v>#N/A</v>
      </c>
      <c r="G25" s="40" t="e">
        <f>VLOOKUP($E25,'Liste de produits types'!$A$2:$E$136,3,FALSE)</f>
        <v>#N/A</v>
      </c>
      <c r="H25" s="41" t="e">
        <f>VLOOKUP($E25,'Liste de produits types'!$A$2:$E$136,4,FALSE)</f>
        <v>#N/A</v>
      </c>
      <c r="I25" s="43"/>
      <c r="J25" s="43"/>
      <c r="K25" s="43"/>
      <c r="L25" s="97"/>
      <c r="M25" s="97"/>
      <c r="N25" s="97"/>
    </row>
    <row r="26" spans="1:14" s="47" customFormat="1" ht="37.5" customHeight="1" x14ac:dyDescent="0.35">
      <c r="A26" s="71"/>
      <c r="B26" s="88"/>
      <c r="C26" s="88"/>
      <c r="D26" s="36"/>
      <c r="E26" s="36"/>
      <c r="F26" s="39" t="e">
        <f>VLOOKUP($E26,'Liste de produits types'!$A$2:$E$136,2,FALSE)</f>
        <v>#N/A</v>
      </c>
      <c r="G26" s="40" t="e">
        <f>VLOOKUP($E26,'Liste de produits types'!$A$2:$E$136,3,FALSE)</f>
        <v>#N/A</v>
      </c>
      <c r="H26" s="41" t="e">
        <f>VLOOKUP($E26,'Liste de produits types'!$A$2:$E$136,4,FALSE)</f>
        <v>#N/A</v>
      </c>
      <c r="I26" s="43"/>
      <c r="J26" s="43"/>
      <c r="K26" s="43"/>
      <c r="L26" s="97"/>
      <c r="M26" s="97"/>
      <c r="N26" s="97"/>
    </row>
    <row r="27" spans="1:14" s="47" customFormat="1" ht="36" customHeight="1" x14ac:dyDescent="0.35">
      <c r="A27" s="71"/>
      <c r="B27" s="88"/>
      <c r="C27" s="88"/>
      <c r="D27" s="36"/>
      <c r="E27" s="36"/>
      <c r="F27" s="39" t="e">
        <f>VLOOKUP($E27,'Liste de produits types'!$A$2:$E$136,2,FALSE)</f>
        <v>#N/A</v>
      </c>
      <c r="G27" s="40" t="e">
        <f>VLOOKUP($E27,'Liste de produits types'!$A$2:$E$136,3,FALSE)</f>
        <v>#N/A</v>
      </c>
      <c r="H27" s="41" t="e">
        <f>VLOOKUP($E27,'Liste de produits types'!$A$2:$E$136,4,FALSE)</f>
        <v>#N/A</v>
      </c>
      <c r="I27" s="43"/>
      <c r="J27" s="43"/>
      <c r="K27" s="43"/>
      <c r="L27" s="97"/>
      <c r="M27" s="97"/>
      <c r="N27" s="97"/>
    </row>
    <row r="28" spans="1:14" s="47" customFormat="1" ht="32.5" customHeight="1" x14ac:dyDescent="0.35">
      <c r="A28" s="71"/>
      <c r="B28" s="88"/>
      <c r="C28" s="88"/>
      <c r="D28" s="36"/>
      <c r="E28" s="36"/>
      <c r="F28" s="39" t="e">
        <f>VLOOKUP($E28,'Liste de produits types'!$A$2:$E$136,2,FALSE)</f>
        <v>#N/A</v>
      </c>
      <c r="G28" s="40" t="e">
        <f>VLOOKUP($E28,'Liste de produits types'!$A$2:$E$136,3,FALSE)</f>
        <v>#N/A</v>
      </c>
      <c r="H28" s="41" t="e">
        <f>VLOOKUP($E28,'Liste de produits types'!$A$2:$E$136,4,FALSE)</f>
        <v>#N/A</v>
      </c>
      <c r="I28" s="43"/>
      <c r="J28" s="43"/>
      <c r="K28" s="43"/>
      <c r="L28" s="97"/>
      <c r="M28" s="97"/>
      <c r="N28" s="97"/>
    </row>
    <row r="29" spans="1:14" s="47" customFormat="1" ht="34" customHeight="1" x14ac:dyDescent="0.35">
      <c r="A29" s="71"/>
      <c r="B29" s="88"/>
      <c r="C29" s="88"/>
      <c r="D29" s="36"/>
      <c r="E29" s="36"/>
      <c r="F29" s="39" t="e">
        <f>VLOOKUP($E29,'Liste de produits types'!$A$2:$E$136,2,FALSE)</f>
        <v>#N/A</v>
      </c>
      <c r="G29" s="40" t="e">
        <f>VLOOKUP($E29,'Liste de produits types'!$A$2:$E$136,3,FALSE)</f>
        <v>#N/A</v>
      </c>
      <c r="H29" s="41" t="e">
        <f>VLOOKUP($E29,'Liste de produits types'!$A$2:$E$136,4,FALSE)</f>
        <v>#N/A</v>
      </c>
      <c r="I29" s="43"/>
      <c r="J29" s="43"/>
      <c r="K29" s="43"/>
      <c r="L29" s="97"/>
      <c r="M29" s="97"/>
      <c r="N29" s="97"/>
    </row>
    <row r="30" spans="1:14" s="47" customFormat="1" ht="36.5" customHeight="1" x14ac:dyDescent="0.35">
      <c r="A30" s="71"/>
      <c r="B30" s="88"/>
      <c r="C30" s="88"/>
      <c r="D30" s="36"/>
      <c r="E30" s="36"/>
      <c r="F30" s="39" t="e">
        <f>VLOOKUP($E30,'Liste de produits types'!$A$2:$E$136,2,FALSE)</f>
        <v>#N/A</v>
      </c>
      <c r="G30" s="40" t="e">
        <f>VLOOKUP($E30,'Liste de produits types'!$A$2:$E$136,3,FALSE)</f>
        <v>#N/A</v>
      </c>
      <c r="H30" s="41" t="e">
        <f>VLOOKUP($E30,'Liste de produits types'!$A$2:$E$136,4,FALSE)</f>
        <v>#N/A</v>
      </c>
      <c r="I30" s="43"/>
      <c r="J30" s="43"/>
      <c r="K30" s="43"/>
      <c r="L30" s="97"/>
      <c r="M30" s="97"/>
      <c r="N30" s="97"/>
    </row>
    <row r="31" spans="1:14" s="47" customFormat="1" ht="25.5" customHeight="1" x14ac:dyDescent="0.35">
      <c r="A31" s="71"/>
      <c r="B31" s="88"/>
      <c r="C31" s="88"/>
      <c r="D31" s="36"/>
      <c r="E31" s="36"/>
      <c r="F31" s="39" t="e">
        <f>VLOOKUP($E31,'Liste de produits types'!$A$2:$E$136,2,FALSE)</f>
        <v>#N/A</v>
      </c>
      <c r="G31" s="40" t="e">
        <f>VLOOKUP($E31,'Liste de produits types'!$A$2:$E$136,3,FALSE)</f>
        <v>#N/A</v>
      </c>
      <c r="H31" s="41" t="e">
        <f>VLOOKUP($E31,'Liste de produits types'!$A$2:$E$136,4,FALSE)</f>
        <v>#N/A</v>
      </c>
      <c r="I31" s="43"/>
      <c r="J31" s="43"/>
      <c r="K31" s="43"/>
      <c r="L31" s="97"/>
      <c r="M31" s="97"/>
      <c r="N31" s="97"/>
    </row>
    <row r="32" spans="1:14" s="47" customFormat="1" ht="25.5" customHeight="1" x14ac:dyDescent="0.35">
      <c r="A32" s="71"/>
      <c r="B32" s="88"/>
      <c r="C32" s="88"/>
      <c r="D32" s="36"/>
      <c r="E32" s="36"/>
      <c r="F32" s="39" t="e">
        <f>VLOOKUP($E32,'Liste de produits types'!$A$2:$E$136,2,FALSE)</f>
        <v>#N/A</v>
      </c>
      <c r="G32" s="40" t="e">
        <f>VLOOKUP($E32,'Liste de produits types'!$A$2:$E$136,3,FALSE)</f>
        <v>#N/A</v>
      </c>
      <c r="H32" s="41" t="e">
        <f>VLOOKUP($E32,'Liste de produits types'!$A$2:$E$136,4,FALSE)</f>
        <v>#N/A</v>
      </c>
      <c r="I32" s="43"/>
      <c r="J32" s="43"/>
      <c r="K32" s="43"/>
      <c r="L32" s="97"/>
      <c r="M32" s="97"/>
      <c r="N32" s="97"/>
    </row>
    <row r="33" spans="1:14" s="47" customFormat="1" ht="25.5" customHeight="1" x14ac:dyDescent="0.35">
      <c r="A33" s="71"/>
      <c r="B33" s="88"/>
      <c r="C33" s="88"/>
      <c r="D33" s="36"/>
      <c r="E33" s="36"/>
      <c r="F33" s="39" t="e">
        <f>VLOOKUP($E33,'Liste de produits types'!$A$2:$E$136,2,FALSE)</f>
        <v>#N/A</v>
      </c>
      <c r="G33" s="40" t="e">
        <f>VLOOKUP($E33,'Liste de produits types'!$A$2:$E$136,3,FALSE)</f>
        <v>#N/A</v>
      </c>
      <c r="H33" s="41" t="e">
        <f>VLOOKUP($E33,'Liste de produits types'!$A$2:$E$136,4,FALSE)</f>
        <v>#N/A</v>
      </c>
      <c r="I33" s="43"/>
      <c r="J33" s="43"/>
      <c r="K33" s="43"/>
      <c r="L33" s="97"/>
      <c r="M33" s="97"/>
      <c r="N33" s="97"/>
    </row>
    <row r="34" spans="1:14" s="47" customFormat="1" ht="25.5" customHeight="1" x14ac:dyDescent="0.35">
      <c r="A34" s="71"/>
      <c r="B34" s="88"/>
      <c r="C34" s="88"/>
      <c r="D34" s="36"/>
      <c r="E34" s="36"/>
      <c r="F34" s="39" t="e">
        <f>VLOOKUP($E34,'Liste de produits types'!$A$2:$E$136,2,FALSE)</f>
        <v>#N/A</v>
      </c>
      <c r="G34" s="40" t="e">
        <f>VLOOKUP($E34,'Liste de produits types'!$A$2:$E$136,3,FALSE)</f>
        <v>#N/A</v>
      </c>
      <c r="H34" s="41" t="e">
        <f>VLOOKUP($E34,'Liste de produits types'!$A$2:$E$136,4,FALSE)</f>
        <v>#N/A</v>
      </c>
      <c r="I34" s="43"/>
      <c r="J34" s="43"/>
      <c r="K34" s="43"/>
      <c r="L34" s="97"/>
      <c r="M34" s="97"/>
      <c r="N34" s="97"/>
    </row>
    <row r="35" spans="1:14" s="47" customFormat="1" ht="25.5" customHeight="1" x14ac:dyDescent="0.35">
      <c r="A35" s="71"/>
      <c r="B35" s="88"/>
      <c r="C35" s="88"/>
      <c r="D35" s="36"/>
      <c r="E35" s="36"/>
      <c r="F35" s="39" t="e">
        <f>VLOOKUP($E35,'Liste de produits types'!$A$2:$E$136,2,FALSE)</f>
        <v>#N/A</v>
      </c>
      <c r="G35" s="40" t="e">
        <f>VLOOKUP($E35,'Liste de produits types'!$A$2:$E$136,3,FALSE)</f>
        <v>#N/A</v>
      </c>
      <c r="H35" s="41" t="e">
        <f>VLOOKUP($E35,'Liste de produits types'!$A$2:$E$136,4,FALSE)</f>
        <v>#N/A</v>
      </c>
      <c r="I35" s="43"/>
      <c r="J35" s="43"/>
      <c r="K35" s="43"/>
      <c r="L35" s="97"/>
      <c r="M35" s="97"/>
      <c r="N35" s="97"/>
    </row>
    <row r="36" spans="1:14" s="47" customFormat="1" ht="25.5" customHeight="1" x14ac:dyDescent="0.35">
      <c r="A36" s="71"/>
      <c r="B36" s="88"/>
      <c r="C36" s="88"/>
      <c r="D36" s="36"/>
      <c r="E36" s="36"/>
      <c r="F36" s="39" t="e">
        <f>VLOOKUP($E36,'Liste de produits types'!$A$2:$E$136,2,FALSE)</f>
        <v>#N/A</v>
      </c>
      <c r="G36" s="40" t="e">
        <f>VLOOKUP($E36,'Liste de produits types'!$A$2:$E$136,3,FALSE)</f>
        <v>#N/A</v>
      </c>
      <c r="H36" s="41" t="e">
        <f>VLOOKUP($E36,'Liste de produits types'!$A$2:$E$136,4,FALSE)</f>
        <v>#N/A</v>
      </c>
      <c r="I36" s="43"/>
      <c r="J36" s="43"/>
      <c r="K36" s="43"/>
      <c r="L36" s="97"/>
      <c r="M36" s="97"/>
      <c r="N36" s="97"/>
    </row>
    <row r="37" spans="1:14" s="47" customFormat="1" ht="25.5" customHeight="1" x14ac:dyDescent="0.35">
      <c r="A37" s="71"/>
      <c r="B37" s="88"/>
      <c r="C37" s="88"/>
      <c r="D37" s="36"/>
      <c r="E37" s="36"/>
      <c r="F37" s="39" t="e">
        <f>VLOOKUP($E37,'Liste de produits types'!$A$2:$E$136,2,FALSE)</f>
        <v>#N/A</v>
      </c>
      <c r="G37" s="40" t="e">
        <f>VLOOKUP($E37,'Liste de produits types'!$A$2:$E$136,3,FALSE)</f>
        <v>#N/A</v>
      </c>
      <c r="H37" s="41" t="e">
        <f>VLOOKUP($E37,'Liste de produits types'!$A$2:$E$136,4,FALSE)</f>
        <v>#N/A</v>
      </c>
      <c r="I37" s="43"/>
      <c r="J37" s="43"/>
      <c r="K37" s="43"/>
      <c r="L37" s="97"/>
      <c r="M37" s="97"/>
      <c r="N37" s="97"/>
    </row>
    <row r="38" spans="1:14" s="47" customFormat="1" ht="25.5" customHeight="1" x14ac:dyDescent="0.35">
      <c r="A38" s="71"/>
      <c r="B38" s="88"/>
      <c r="C38" s="88"/>
      <c r="D38" s="36"/>
      <c r="E38" s="36"/>
      <c r="F38" s="39" t="e">
        <f>VLOOKUP($E38,'Liste de produits types'!$A$2:$E$136,2,FALSE)</f>
        <v>#N/A</v>
      </c>
      <c r="G38" s="40" t="e">
        <f>VLOOKUP($E38,'Liste de produits types'!$A$2:$E$136,3,FALSE)</f>
        <v>#N/A</v>
      </c>
      <c r="H38" s="41" t="e">
        <f>VLOOKUP($E38,'Liste de produits types'!$A$2:$E$136,4,FALSE)</f>
        <v>#N/A</v>
      </c>
      <c r="I38" s="43"/>
      <c r="J38" s="43"/>
      <c r="K38" s="43"/>
      <c r="L38" s="97"/>
      <c r="M38" s="97"/>
      <c r="N38" s="97"/>
    </row>
    <row r="39" spans="1:14" s="47" customFormat="1" ht="25.5" customHeight="1" x14ac:dyDescent="0.35">
      <c r="A39" s="71"/>
      <c r="B39" s="88"/>
      <c r="C39" s="88"/>
      <c r="D39" s="36"/>
      <c r="E39" s="36"/>
      <c r="F39" s="39" t="e">
        <f>VLOOKUP($E39,'Liste de produits types'!$A$2:$E$136,2,FALSE)</f>
        <v>#N/A</v>
      </c>
      <c r="G39" s="40" t="e">
        <f>VLOOKUP($E39,'Liste de produits types'!$A$2:$E$136,3,FALSE)</f>
        <v>#N/A</v>
      </c>
      <c r="H39" s="41" t="e">
        <f>VLOOKUP($E39,'Liste de produits types'!$A$2:$E$136,4,FALSE)</f>
        <v>#N/A</v>
      </c>
      <c r="I39" s="43"/>
      <c r="J39" s="43"/>
      <c r="K39" s="43"/>
      <c r="L39" s="97"/>
      <c r="M39" s="97"/>
      <c r="N39" s="97"/>
    </row>
    <row r="40" spans="1:14" s="47" customFormat="1" ht="25.5" customHeight="1" x14ac:dyDescent="0.35">
      <c r="A40" s="71"/>
      <c r="B40" s="88"/>
      <c r="C40" s="88"/>
      <c r="D40" s="36"/>
      <c r="E40" s="36"/>
      <c r="F40" s="39" t="e">
        <f>VLOOKUP($E40,'Liste de produits types'!$A$2:$E$136,2,FALSE)</f>
        <v>#N/A</v>
      </c>
      <c r="G40" s="40" t="e">
        <f>VLOOKUP($E40,'Liste de produits types'!$A$2:$E$136,3,FALSE)</f>
        <v>#N/A</v>
      </c>
      <c r="H40" s="41" t="e">
        <f>VLOOKUP($E40,'Liste de produits types'!$A$2:$E$136,4,FALSE)</f>
        <v>#N/A</v>
      </c>
      <c r="I40" s="43"/>
      <c r="J40" s="43"/>
      <c r="K40" s="43"/>
      <c r="L40" s="97"/>
      <c r="M40" s="97"/>
      <c r="N40" s="97"/>
    </row>
    <row r="41" spans="1:14" s="47" customFormat="1" ht="25.5" customHeight="1" x14ac:dyDescent="0.35">
      <c r="A41" s="71"/>
      <c r="B41" s="88"/>
      <c r="C41" s="88"/>
      <c r="D41" s="36"/>
      <c r="E41" s="36"/>
      <c r="F41" s="39" t="e">
        <f>VLOOKUP($E41,'Liste de produits types'!$A$2:$E$136,2,FALSE)</f>
        <v>#N/A</v>
      </c>
      <c r="G41" s="40" t="e">
        <f>VLOOKUP($E41,'Liste de produits types'!$A$2:$E$136,3,FALSE)</f>
        <v>#N/A</v>
      </c>
      <c r="H41" s="41" t="e">
        <f>VLOOKUP($E41,'Liste de produits types'!$A$2:$E$136,4,FALSE)</f>
        <v>#N/A</v>
      </c>
      <c r="I41" s="43"/>
      <c r="J41" s="43"/>
      <c r="K41" s="43"/>
      <c r="L41" s="97"/>
      <c r="M41" s="97"/>
      <c r="N41" s="97"/>
    </row>
    <row r="42" spans="1:14" s="47" customFormat="1" ht="25.5" customHeight="1" x14ac:dyDescent="0.35">
      <c r="A42" s="71"/>
      <c r="B42" s="88"/>
      <c r="C42" s="88"/>
      <c r="D42" s="36"/>
      <c r="E42" s="36"/>
      <c r="F42" s="39" t="e">
        <f>VLOOKUP($E42,'Liste de produits types'!$A$2:$E$136,2,FALSE)</f>
        <v>#N/A</v>
      </c>
      <c r="G42" s="40" t="e">
        <f>VLOOKUP($E42,'Liste de produits types'!$A$2:$E$136,3,FALSE)</f>
        <v>#N/A</v>
      </c>
      <c r="H42" s="41" t="e">
        <f>VLOOKUP($E42,'Liste de produits types'!$A$2:$E$136,4,FALSE)</f>
        <v>#N/A</v>
      </c>
      <c r="I42" s="43"/>
      <c r="J42" s="43"/>
      <c r="K42" s="43"/>
      <c r="L42" s="97"/>
      <c r="M42" s="97"/>
      <c r="N42" s="97"/>
    </row>
    <row r="43" spans="1:14" s="47" customFormat="1" ht="25.5" customHeight="1" x14ac:dyDescent="0.35">
      <c r="A43" s="71"/>
      <c r="B43" s="88"/>
      <c r="C43" s="88"/>
      <c r="D43" s="36"/>
      <c r="E43" s="36"/>
      <c r="F43" s="39" t="e">
        <f>VLOOKUP($E43,'Liste de produits types'!$A$2:$E$136,2,FALSE)</f>
        <v>#N/A</v>
      </c>
      <c r="G43" s="40" t="e">
        <f>VLOOKUP($E43,'Liste de produits types'!$A$2:$E$136,3,FALSE)</f>
        <v>#N/A</v>
      </c>
      <c r="H43" s="41" t="e">
        <f>VLOOKUP($E43,'Liste de produits types'!$A$2:$E$136,4,FALSE)</f>
        <v>#N/A</v>
      </c>
      <c r="I43" s="43"/>
      <c r="J43" s="43"/>
      <c r="K43" s="43"/>
      <c r="L43" s="97"/>
      <c r="M43" s="97"/>
      <c r="N43" s="97"/>
    </row>
    <row r="44" spans="1:14" s="47" customFormat="1" ht="25.5" customHeight="1" x14ac:dyDescent="0.35">
      <c r="A44" s="71"/>
      <c r="B44" s="88"/>
      <c r="C44" s="88"/>
      <c r="D44" s="36"/>
      <c r="E44" s="36"/>
      <c r="F44" s="39" t="e">
        <f>VLOOKUP($E44,'Liste de produits types'!$A$2:$E$136,2,FALSE)</f>
        <v>#N/A</v>
      </c>
      <c r="G44" s="40" t="e">
        <f>VLOOKUP($E44,'Liste de produits types'!$A$2:$E$136,3,FALSE)</f>
        <v>#N/A</v>
      </c>
      <c r="H44" s="41" t="e">
        <f>VLOOKUP($E44,'Liste de produits types'!$A$2:$E$136,4,FALSE)</f>
        <v>#N/A</v>
      </c>
      <c r="I44" s="43"/>
      <c r="J44" s="43"/>
      <c r="K44" s="43"/>
      <c r="L44" s="97"/>
      <c r="M44" s="97"/>
      <c r="N44" s="97"/>
    </row>
    <row r="45" spans="1:14" s="47" customFormat="1" ht="25.5" customHeight="1" x14ac:dyDescent="0.35">
      <c r="A45" s="71"/>
      <c r="B45" s="88"/>
      <c r="C45" s="88"/>
      <c r="D45" s="36"/>
      <c r="E45" s="36"/>
      <c r="F45" s="39" t="e">
        <f>VLOOKUP($E45,'Liste de produits types'!$A$2:$E$136,2,FALSE)</f>
        <v>#N/A</v>
      </c>
      <c r="G45" s="40" t="e">
        <f>VLOOKUP($E45,'Liste de produits types'!$A$2:$E$136,3,FALSE)</f>
        <v>#N/A</v>
      </c>
      <c r="H45" s="41" t="e">
        <f>VLOOKUP($E45,'Liste de produits types'!$A$2:$E$136,4,FALSE)</f>
        <v>#N/A</v>
      </c>
      <c r="I45" s="43"/>
      <c r="J45" s="43"/>
      <c r="K45" s="43"/>
      <c r="L45" s="97"/>
      <c r="M45" s="97"/>
      <c r="N45" s="97"/>
    </row>
    <row r="46" spans="1:14" s="47" customFormat="1" ht="25.5" customHeight="1" x14ac:dyDescent="0.35">
      <c r="A46" s="71"/>
      <c r="B46" s="88"/>
      <c r="C46" s="88"/>
      <c r="D46" s="36"/>
      <c r="E46" s="36"/>
      <c r="F46" s="39" t="e">
        <f>VLOOKUP($E46,'Liste de produits types'!$A$2:$E$136,2,FALSE)</f>
        <v>#N/A</v>
      </c>
      <c r="G46" s="40" t="e">
        <f>VLOOKUP($E46,'Liste de produits types'!$A$2:$E$136,3,FALSE)</f>
        <v>#N/A</v>
      </c>
      <c r="H46" s="41" t="e">
        <f>VLOOKUP($E46,'Liste de produits types'!$A$2:$E$136,4,FALSE)</f>
        <v>#N/A</v>
      </c>
      <c r="I46" s="43"/>
      <c r="J46" s="43"/>
      <c r="K46" s="43"/>
      <c r="L46" s="97"/>
      <c r="M46" s="97"/>
      <c r="N46" s="97"/>
    </row>
    <row r="47" spans="1:14" s="47" customFormat="1" ht="25.5" customHeight="1" x14ac:dyDescent="0.35">
      <c r="A47" s="71"/>
      <c r="B47" s="88"/>
      <c r="C47" s="88"/>
      <c r="D47" s="36"/>
      <c r="E47" s="36"/>
      <c r="F47" s="39" t="e">
        <f>VLOOKUP($E47,'Liste de produits types'!$A$2:$E$136,2,FALSE)</f>
        <v>#N/A</v>
      </c>
      <c r="G47" s="40" t="e">
        <f>VLOOKUP($E47,'Liste de produits types'!$A$2:$E$136,3,FALSE)</f>
        <v>#N/A</v>
      </c>
      <c r="H47" s="41" t="e">
        <f>VLOOKUP($E47,'Liste de produits types'!$A$2:$E$136,4,FALSE)</f>
        <v>#N/A</v>
      </c>
      <c r="I47" s="43"/>
      <c r="J47" s="43"/>
      <c r="K47" s="43"/>
      <c r="L47" s="97"/>
      <c r="M47" s="97"/>
      <c r="N47" s="97"/>
    </row>
    <row r="48" spans="1:14" s="47" customFormat="1" ht="25.5" customHeight="1" x14ac:dyDescent="0.35">
      <c r="A48" s="71"/>
      <c r="B48" s="88"/>
      <c r="C48" s="88"/>
      <c r="D48" s="36"/>
      <c r="E48" s="36"/>
      <c r="F48" s="39" t="e">
        <f>VLOOKUP($E48,'Liste de produits types'!$A$2:$E$136,2,FALSE)</f>
        <v>#N/A</v>
      </c>
      <c r="G48" s="40" t="e">
        <f>VLOOKUP($E48,'Liste de produits types'!$A$2:$E$136,3,FALSE)</f>
        <v>#N/A</v>
      </c>
      <c r="H48" s="41" t="e">
        <f>VLOOKUP($E48,'Liste de produits types'!$A$2:$E$136,4,FALSE)</f>
        <v>#N/A</v>
      </c>
      <c r="I48" s="43"/>
      <c r="J48" s="43"/>
      <c r="K48" s="43"/>
      <c r="L48" s="97"/>
      <c r="M48" s="97"/>
      <c r="N48" s="97"/>
    </row>
    <row r="49" spans="1:14" s="47" customFormat="1" ht="25.5" customHeight="1" x14ac:dyDescent="0.35">
      <c r="A49" s="71"/>
      <c r="B49" s="88"/>
      <c r="C49" s="88"/>
      <c r="D49" s="36"/>
      <c r="E49" s="36"/>
      <c r="F49" s="39" t="e">
        <f>VLOOKUP($E49,'Liste de produits types'!$A$2:$E$136,2,FALSE)</f>
        <v>#N/A</v>
      </c>
      <c r="G49" s="40" t="e">
        <f>VLOOKUP($E49,'Liste de produits types'!$A$2:$E$136,3,FALSE)</f>
        <v>#N/A</v>
      </c>
      <c r="H49" s="41" t="e">
        <f>VLOOKUP($E49,'Liste de produits types'!$A$2:$E$136,4,FALSE)</f>
        <v>#N/A</v>
      </c>
      <c r="I49" s="43"/>
      <c r="J49" s="43"/>
      <c r="K49" s="43"/>
      <c r="L49" s="97"/>
      <c r="M49" s="97"/>
      <c r="N49" s="97"/>
    </row>
    <row r="50" spans="1:14" s="47" customFormat="1" ht="25.5" customHeight="1" x14ac:dyDescent="0.35">
      <c r="A50" s="71"/>
      <c r="B50" s="88"/>
      <c r="C50" s="88"/>
      <c r="D50" s="36"/>
      <c r="E50" s="36"/>
      <c r="F50" s="39" t="e">
        <f>VLOOKUP($E50,'Liste de produits types'!$A$2:$E$136,2,FALSE)</f>
        <v>#N/A</v>
      </c>
      <c r="G50" s="40" t="e">
        <f>VLOOKUP($E50,'Liste de produits types'!$A$2:$E$136,3,FALSE)</f>
        <v>#N/A</v>
      </c>
      <c r="H50" s="41" t="e">
        <f>VLOOKUP($E50,'Liste de produits types'!$A$2:$E$136,4,FALSE)</f>
        <v>#N/A</v>
      </c>
      <c r="I50" s="43"/>
      <c r="J50" s="43"/>
      <c r="K50" s="43"/>
      <c r="L50" s="97"/>
      <c r="M50" s="97"/>
      <c r="N50" s="97"/>
    </row>
    <row r="51" spans="1:14" s="47" customFormat="1" ht="25.5" customHeight="1" x14ac:dyDescent="0.35">
      <c r="A51" s="71"/>
      <c r="B51" s="88"/>
      <c r="C51" s="88"/>
      <c r="D51" s="36"/>
      <c r="E51" s="36"/>
      <c r="F51" s="39" t="e">
        <f>VLOOKUP($E51,'Liste de produits types'!$A$2:$E$136,2,FALSE)</f>
        <v>#N/A</v>
      </c>
      <c r="G51" s="40" t="e">
        <f>VLOOKUP($E51,'Liste de produits types'!$A$2:$E$136,3,FALSE)</f>
        <v>#N/A</v>
      </c>
      <c r="H51" s="41" t="e">
        <f>VLOOKUP($E51,'Liste de produits types'!$A$2:$E$136,4,FALSE)</f>
        <v>#N/A</v>
      </c>
      <c r="I51" s="43"/>
      <c r="J51" s="43"/>
      <c r="K51" s="43"/>
      <c r="L51" s="97"/>
      <c r="M51" s="97"/>
      <c r="N51" s="97"/>
    </row>
    <row r="52" spans="1:14" s="47" customFormat="1" ht="25.5" customHeight="1" x14ac:dyDescent="0.35">
      <c r="A52" s="71"/>
      <c r="B52" s="88"/>
      <c r="C52" s="88"/>
      <c r="D52" s="36"/>
      <c r="E52" s="36"/>
      <c r="F52" s="39" t="e">
        <f>VLOOKUP($E52,'Liste de produits types'!$A$2:$E$136,2,FALSE)</f>
        <v>#N/A</v>
      </c>
      <c r="G52" s="40" t="e">
        <f>VLOOKUP($E52,'Liste de produits types'!$A$2:$E$136,3,FALSE)</f>
        <v>#N/A</v>
      </c>
      <c r="H52" s="41" t="e">
        <f>VLOOKUP($E52,'Liste de produits types'!$A$2:$E$136,4,FALSE)</f>
        <v>#N/A</v>
      </c>
      <c r="I52" s="43"/>
      <c r="J52" s="43"/>
      <c r="K52" s="43"/>
      <c r="L52" s="97"/>
      <c r="M52" s="97"/>
      <c r="N52" s="97"/>
    </row>
    <row r="53" spans="1:14" s="47" customFormat="1" ht="25.5" customHeight="1" x14ac:dyDescent="0.35">
      <c r="A53" s="71"/>
      <c r="B53" s="88"/>
      <c r="C53" s="88"/>
      <c r="D53" s="36"/>
      <c r="E53" s="36"/>
      <c r="F53" s="39" t="e">
        <f>VLOOKUP($E53,'Liste de produits types'!$A$2:$E$136,2,FALSE)</f>
        <v>#N/A</v>
      </c>
      <c r="G53" s="40" t="e">
        <f>VLOOKUP($E53,'Liste de produits types'!$A$2:$E$136,3,FALSE)</f>
        <v>#N/A</v>
      </c>
      <c r="H53" s="41" t="e">
        <f>VLOOKUP($E53,'Liste de produits types'!$A$2:$E$136,4,FALSE)</f>
        <v>#N/A</v>
      </c>
      <c r="I53" s="43"/>
      <c r="J53" s="43"/>
      <c r="K53" s="43"/>
      <c r="L53" s="97"/>
      <c r="M53" s="97"/>
      <c r="N53" s="97"/>
    </row>
    <row r="54" spans="1:14" s="47" customFormat="1" ht="25.5" customHeight="1" x14ac:dyDescent="0.35">
      <c r="A54" s="71"/>
      <c r="B54" s="88"/>
      <c r="C54" s="88"/>
      <c r="D54" s="36"/>
      <c r="E54" s="36"/>
      <c r="F54" s="39" t="e">
        <f>VLOOKUP($E54,'Liste de produits types'!$A$2:$E$136,2,FALSE)</f>
        <v>#N/A</v>
      </c>
      <c r="G54" s="40" t="e">
        <f>VLOOKUP($E54,'Liste de produits types'!$A$2:$E$136,3,FALSE)</f>
        <v>#N/A</v>
      </c>
      <c r="H54" s="41" t="e">
        <f>VLOOKUP($E54,'Liste de produits types'!$A$2:$E$136,4,FALSE)</f>
        <v>#N/A</v>
      </c>
      <c r="I54" s="43"/>
      <c r="J54" s="43"/>
      <c r="K54" s="43"/>
      <c r="L54" s="97"/>
      <c r="M54" s="97"/>
      <c r="N54" s="97"/>
    </row>
    <row r="55" spans="1:14" s="47" customFormat="1" ht="25.5" customHeight="1" x14ac:dyDescent="0.35">
      <c r="A55" s="71"/>
      <c r="B55" s="88"/>
      <c r="C55" s="88"/>
      <c r="D55" s="36"/>
      <c r="E55" s="36"/>
      <c r="F55" s="39" t="e">
        <f>VLOOKUP($E55,'Liste de produits types'!$A$2:$E$136,2,FALSE)</f>
        <v>#N/A</v>
      </c>
      <c r="G55" s="40" t="e">
        <f>VLOOKUP($E55,'Liste de produits types'!$A$2:$E$136,3,FALSE)</f>
        <v>#N/A</v>
      </c>
      <c r="H55" s="41" t="e">
        <f>VLOOKUP($E55,'Liste de produits types'!$A$2:$E$136,4,FALSE)</f>
        <v>#N/A</v>
      </c>
      <c r="I55" s="43"/>
      <c r="J55" s="43"/>
      <c r="K55" s="43"/>
      <c r="L55" s="97"/>
      <c r="M55" s="97"/>
      <c r="N55" s="97"/>
    </row>
    <row r="56" spans="1:14" s="47" customFormat="1" ht="25.5" customHeight="1" x14ac:dyDescent="0.35">
      <c r="A56" s="71"/>
      <c r="B56" s="88"/>
      <c r="C56" s="88"/>
      <c r="D56" s="36"/>
      <c r="E56" s="36"/>
      <c r="F56" s="39" t="e">
        <f>VLOOKUP($E56,'Liste de produits types'!$A$2:$E$136,2,FALSE)</f>
        <v>#N/A</v>
      </c>
      <c r="G56" s="40" t="e">
        <f>VLOOKUP($E56,'Liste de produits types'!$A$2:$E$136,3,FALSE)</f>
        <v>#N/A</v>
      </c>
      <c r="H56" s="41" t="e">
        <f>VLOOKUP($E56,'Liste de produits types'!$A$2:$E$136,4,FALSE)</f>
        <v>#N/A</v>
      </c>
      <c r="I56" s="43"/>
      <c r="J56" s="43"/>
      <c r="K56" s="43"/>
      <c r="L56" s="97"/>
      <c r="M56" s="97"/>
      <c r="N56" s="97"/>
    </row>
    <row r="57" spans="1:14" s="47" customFormat="1" ht="25.5" customHeight="1" x14ac:dyDescent="0.35">
      <c r="A57" s="71"/>
      <c r="B57" s="88"/>
      <c r="C57" s="88"/>
      <c r="D57" s="36"/>
      <c r="E57" s="36"/>
      <c r="F57" s="39" t="e">
        <f>VLOOKUP($E57,'Liste de produits types'!$A$2:$E$136,2,FALSE)</f>
        <v>#N/A</v>
      </c>
      <c r="G57" s="40" t="e">
        <f>VLOOKUP($E57,'Liste de produits types'!$A$2:$E$136,3,FALSE)</f>
        <v>#N/A</v>
      </c>
      <c r="H57" s="41" t="e">
        <f>VLOOKUP($E57,'Liste de produits types'!$A$2:$E$136,4,FALSE)</f>
        <v>#N/A</v>
      </c>
      <c r="I57" s="43"/>
      <c r="J57" s="43"/>
      <c r="K57" s="43"/>
      <c r="L57" s="97"/>
      <c r="M57" s="97"/>
      <c r="N57" s="97"/>
    </row>
    <row r="58" spans="1:14" s="47" customFormat="1" ht="25.5" customHeight="1" x14ac:dyDescent="0.35">
      <c r="A58" s="71"/>
      <c r="B58" s="88"/>
      <c r="C58" s="88"/>
      <c r="D58" s="36"/>
      <c r="E58" s="36"/>
      <c r="F58" s="39" t="e">
        <f>VLOOKUP($E58,'Liste de produits types'!$A$2:$E$136,2,FALSE)</f>
        <v>#N/A</v>
      </c>
      <c r="G58" s="40" t="e">
        <f>VLOOKUP($E58,'Liste de produits types'!$A$2:$E$136,3,FALSE)</f>
        <v>#N/A</v>
      </c>
      <c r="H58" s="41" t="e">
        <f>VLOOKUP($E58,'Liste de produits types'!$A$2:$E$136,4,FALSE)</f>
        <v>#N/A</v>
      </c>
      <c r="I58" s="43"/>
      <c r="J58" s="43"/>
      <c r="K58" s="43"/>
      <c r="L58" s="97"/>
      <c r="M58" s="97"/>
      <c r="N58" s="97"/>
    </row>
    <row r="59" spans="1:14" s="47" customFormat="1" ht="25.5" customHeight="1" x14ac:dyDescent="0.35">
      <c r="A59" s="71"/>
      <c r="B59" s="88"/>
      <c r="C59" s="88"/>
      <c r="D59" s="36"/>
      <c r="E59" s="36"/>
      <c r="F59" s="39" t="e">
        <f>VLOOKUP($E59,'Liste de produits types'!$A$2:$E$136,2,FALSE)</f>
        <v>#N/A</v>
      </c>
      <c r="G59" s="40" t="e">
        <f>VLOOKUP($E59,'Liste de produits types'!$A$2:$E$136,3,FALSE)</f>
        <v>#N/A</v>
      </c>
      <c r="H59" s="41" t="e">
        <f>VLOOKUP($E59,'Liste de produits types'!$A$2:$E$136,4,FALSE)</f>
        <v>#N/A</v>
      </c>
      <c r="I59" s="43"/>
      <c r="J59" s="43"/>
      <c r="K59" s="43"/>
      <c r="L59" s="97"/>
      <c r="M59" s="97"/>
      <c r="N59" s="97"/>
    </row>
    <row r="60" spans="1:14" s="47" customFormat="1" ht="25.5" customHeight="1" x14ac:dyDescent="0.35">
      <c r="A60" s="71"/>
      <c r="B60" s="88"/>
      <c r="C60" s="88"/>
      <c r="D60" s="36"/>
      <c r="E60" s="36"/>
      <c r="F60" s="39" t="e">
        <f>VLOOKUP($E60,'Liste de produits types'!$A$2:$E$136,2,FALSE)</f>
        <v>#N/A</v>
      </c>
      <c r="G60" s="40" t="e">
        <f>VLOOKUP($E60,'Liste de produits types'!$A$2:$E$136,3,FALSE)</f>
        <v>#N/A</v>
      </c>
      <c r="H60" s="41" t="e">
        <f>VLOOKUP($E60,'Liste de produits types'!$A$2:$E$136,4,FALSE)</f>
        <v>#N/A</v>
      </c>
      <c r="I60" s="43"/>
      <c r="J60" s="43"/>
      <c r="K60" s="43"/>
      <c r="L60" s="97"/>
      <c r="M60" s="97"/>
      <c r="N60" s="97"/>
    </row>
    <row r="61" spans="1:14" s="47" customFormat="1" ht="25.5" customHeight="1" x14ac:dyDescent="0.35">
      <c r="A61" s="71"/>
      <c r="B61" s="88"/>
      <c r="C61" s="88"/>
      <c r="D61" s="36"/>
      <c r="E61" s="36"/>
      <c r="F61" s="39" t="e">
        <f>VLOOKUP($E61,'Liste de produits types'!$A$2:$E$136,2,FALSE)</f>
        <v>#N/A</v>
      </c>
      <c r="G61" s="40" t="e">
        <f>VLOOKUP($E61,'Liste de produits types'!$A$2:$E$136,3,FALSE)</f>
        <v>#N/A</v>
      </c>
      <c r="H61" s="41" t="e">
        <f>VLOOKUP($E61,'Liste de produits types'!$A$2:$E$136,4,FALSE)</f>
        <v>#N/A</v>
      </c>
      <c r="I61" s="43"/>
      <c r="J61" s="43"/>
      <c r="K61" s="43"/>
      <c r="L61" s="97"/>
      <c r="M61" s="97"/>
      <c r="N61" s="97"/>
    </row>
    <row r="62" spans="1:14" s="47" customFormat="1" ht="25.5" customHeight="1" x14ac:dyDescent="0.35">
      <c r="A62" s="71"/>
      <c r="B62" s="88"/>
      <c r="C62" s="88"/>
      <c r="D62" s="36"/>
      <c r="E62" s="36"/>
      <c r="F62" s="39" t="e">
        <f>VLOOKUP($E62,'Liste de produits types'!$A$2:$E$136,2,FALSE)</f>
        <v>#N/A</v>
      </c>
      <c r="G62" s="40" t="e">
        <f>VLOOKUP($E62,'Liste de produits types'!$A$2:$E$136,3,FALSE)</f>
        <v>#N/A</v>
      </c>
      <c r="H62" s="41" t="e">
        <f>VLOOKUP($E62,'Liste de produits types'!$A$2:$E$136,4,FALSE)</f>
        <v>#N/A</v>
      </c>
      <c r="I62" s="43"/>
      <c r="J62" s="43"/>
      <c r="K62" s="43"/>
      <c r="L62" s="97"/>
      <c r="M62" s="97"/>
      <c r="N62" s="97"/>
    </row>
    <row r="63" spans="1:14" s="47" customFormat="1" ht="25.5" customHeight="1" x14ac:dyDescent="0.35">
      <c r="A63" s="71"/>
      <c r="B63" s="88"/>
      <c r="C63" s="88"/>
      <c r="D63" s="36"/>
      <c r="E63" s="36"/>
      <c r="F63" s="39" t="e">
        <f>VLOOKUP($E63,'Liste de produits types'!$A$2:$E$136,2,FALSE)</f>
        <v>#N/A</v>
      </c>
      <c r="G63" s="40" t="e">
        <f>VLOOKUP($E63,'Liste de produits types'!$A$2:$E$136,3,FALSE)</f>
        <v>#N/A</v>
      </c>
      <c r="H63" s="41" t="e">
        <f>VLOOKUP($E63,'Liste de produits types'!$A$2:$E$136,4,FALSE)</f>
        <v>#N/A</v>
      </c>
      <c r="I63" s="43"/>
      <c r="J63" s="43"/>
      <c r="K63" s="43"/>
      <c r="L63" s="97"/>
      <c r="M63" s="97"/>
      <c r="N63" s="97"/>
    </row>
    <row r="64" spans="1:14" s="47" customFormat="1" ht="25.5" customHeight="1" x14ac:dyDescent="0.35">
      <c r="A64" s="71"/>
      <c r="B64" s="88"/>
      <c r="C64" s="88"/>
      <c r="D64" s="36"/>
      <c r="E64" s="36"/>
      <c r="F64" s="39" t="e">
        <f>VLOOKUP($E64,'Liste de produits types'!$A$2:$E$136,2,FALSE)</f>
        <v>#N/A</v>
      </c>
      <c r="G64" s="40" t="e">
        <f>VLOOKUP($E64,'Liste de produits types'!$A$2:$E$136,3,FALSE)</f>
        <v>#N/A</v>
      </c>
      <c r="H64" s="41" t="e">
        <f>VLOOKUP($E64,'Liste de produits types'!$A$2:$E$136,4,FALSE)</f>
        <v>#N/A</v>
      </c>
      <c r="I64" s="43"/>
      <c r="J64" s="43"/>
      <c r="K64" s="43"/>
      <c r="L64" s="97"/>
      <c r="M64" s="97"/>
      <c r="N64" s="97"/>
    </row>
    <row r="65" spans="1:14" s="47" customFormat="1" ht="25.5" customHeight="1" x14ac:dyDescent="0.35">
      <c r="A65" s="71"/>
      <c r="B65" s="88"/>
      <c r="C65" s="88"/>
      <c r="D65" s="36"/>
      <c r="E65" s="36"/>
      <c r="F65" s="39" t="e">
        <f>VLOOKUP($E65,'Liste de produits types'!$A$2:$E$136,2,FALSE)</f>
        <v>#N/A</v>
      </c>
      <c r="G65" s="40" t="e">
        <f>VLOOKUP($E65,'Liste de produits types'!$A$2:$E$136,3,FALSE)</f>
        <v>#N/A</v>
      </c>
      <c r="H65" s="41" t="e">
        <f>VLOOKUP($E65,'Liste de produits types'!$A$2:$E$136,4,FALSE)</f>
        <v>#N/A</v>
      </c>
      <c r="I65" s="43"/>
      <c r="J65" s="43"/>
      <c r="K65" s="43"/>
      <c r="L65" s="97"/>
      <c r="M65" s="97"/>
      <c r="N65" s="97"/>
    </row>
    <row r="66" spans="1:14" s="47" customFormat="1" ht="25.5" customHeight="1" x14ac:dyDescent="0.35">
      <c r="A66" s="71"/>
      <c r="B66" s="88"/>
      <c r="C66" s="88"/>
      <c r="D66" s="36"/>
      <c r="E66" s="36"/>
      <c r="F66" s="39" t="e">
        <f>VLOOKUP($E66,'Liste de produits types'!$A$2:$E$136,2,FALSE)</f>
        <v>#N/A</v>
      </c>
      <c r="G66" s="40" t="e">
        <f>VLOOKUP($E66,'Liste de produits types'!$A$2:$E$136,3,FALSE)</f>
        <v>#N/A</v>
      </c>
      <c r="H66" s="41" t="e">
        <f>VLOOKUP($E66,'Liste de produits types'!$A$2:$E$136,4,FALSE)</f>
        <v>#N/A</v>
      </c>
      <c r="I66" s="43"/>
      <c r="J66" s="43"/>
      <c r="K66" s="43"/>
      <c r="L66" s="97"/>
      <c r="M66" s="97"/>
      <c r="N66" s="97"/>
    </row>
    <row r="67" spans="1:14" s="47" customFormat="1" ht="25.5" customHeight="1" x14ac:dyDescent="0.35">
      <c r="A67" s="71"/>
      <c r="B67" s="88"/>
      <c r="C67" s="88"/>
      <c r="D67" s="36"/>
      <c r="E67" s="36"/>
      <c r="F67" s="39" t="e">
        <f>VLOOKUP($E67,'Liste de produits types'!$A$2:$E$136,2,FALSE)</f>
        <v>#N/A</v>
      </c>
      <c r="G67" s="40" t="e">
        <f>VLOOKUP($E67,'Liste de produits types'!$A$2:$E$136,3,FALSE)</f>
        <v>#N/A</v>
      </c>
      <c r="H67" s="41" t="e">
        <f>VLOOKUP($E67,'Liste de produits types'!$A$2:$E$136,4,FALSE)</f>
        <v>#N/A</v>
      </c>
      <c r="I67" s="43"/>
      <c r="J67" s="43"/>
      <c r="K67" s="43"/>
      <c r="L67" s="97"/>
      <c r="M67" s="97"/>
      <c r="N67" s="97"/>
    </row>
    <row r="68" spans="1:14" s="47" customFormat="1" ht="25.5" customHeight="1" x14ac:dyDescent="0.35">
      <c r="A68" s="71"/>
      <c r="B68" s="88"/>
      <c r="C68" s="88"/>
      <c r="D68" s="36"/>
      <c r="E68" s="36"/>
      <c r="F68" s="39" t="e">
        <f>VLOOKUP($E68,'Liste de produits types'!$A$2:$E$136,2,FALSE)</f>
        <v>#N/A</v>
      </c>
      <c r="G68" s="40" t="e">
        <f>VLOOKUP($E68,'Liste de produits types'!$A$2:$E$136,3,FALSE)</f>
        <v>#N/A</v>
      </c>
      <c r="H68" s="41" t="e">
        <f>VLOOKUP($E68,'Liste de produits types'!$A$2:$E$136,4,FALSE)</f>
        <v>#N/A</v>
      </c>
      <c r="I68" s="43"/>
      <c r="J68" s="43"/>
      <c r="K68" s="43"/>
      <c r="L68" s="97"/>
      <c r="M68" s="97"/>
      <c r="N68" s="97"/>
    </row>
    <row r="69" spans="1:14" s="47" customFormat="1" ht="25.5" customHeight="1" x14ac:dyDescent="0.35">
      <c r="A69" s="71"/>
      <c r="B69" s="88"/>
      <c r="C69" s="88"/>
      <c r="D69" s="36"/>
      <c r="E69" s="36"/>
      <c r="F69" s="39" t="e">
        <f>VLOOKUP($E69,'Liste de produits types'!$A$2:$E$136,2,FALSE)</f>
        <v>#N/A</v>
      </c>
      <c r="G69" s="40" t="e">
        <f>VLOOKUP($E69,'Liste de produits types'!$A$2:$E$136,3,FALSE)</f>
        <v>#N/A</v>
      </c>
      <c r="H69" s="41" t="e">
        <f>VLOOKUP($E69,'Liste de produits types'!$A$2:$E$136,4,FALSE)</f>
        <v>#N/A</v>
      </c>
      <c r="I69" s="43"/>
      <c r="J69" s="43"/>
      <c r="K69" s="43"/>
      <c r="L69" s="97"/>
      <c r="M69" s="97"/>
      <c r="N69" s="97"/>
    </row>
    <row r="70" spans="1:14" s="47" customFormat="1" ht="25.5" customHeight="1" x14ac:dyDescent="0.35">
      <c r="A70" s="71"/>
      <c r="B70" s="88"/>
      <c r="C70" s="88"/>
      <c r="D70" s="36"/>
      <c r="E70" s="36"/>
      <c r="F70" s="39" t="e">
        <f>VLOOKUP($E70,'Liste de produits types'!$A$2:$E$136,2,FALSE)</f>
        <v>#N/A</v>
      </c>
      <c r="G70" s="40" t="e">
        <f>VLOOKUP($E70,'Liste de produits types'!$A$2:$E$136,3,FALSE)</f>
        <v>#N/A</v>
      </c>
      <c r="H70" s="41" t="e">
        <f>VLOOKUP($E70,'Liste de produits types'!$A$2:$E$136,4,FALSE)</f>
        <v>#N/A</v>
      </c>
      <c r="I70" s="43"/>
      <c r="J70" s="43"/>
      <c r="K70" s="43"/>
      <c r="L70" s="97"/>
      <c r="M70" s="97"/>
      <c r="N70" s="97"/>
    </row>
    <row r="71" spans="1:14" s="47" customFormat="1" ht="25.5" customHeight="1" x14ac:dyDescent="0.35">
      <c r="A71" s="71"/>
      <c r="B71" s="88"/>
      <c r="C71" s="88"/>
      <c r="D71" s="36"/>
      <c r="E71" s="36"/>
      <c r="F71" s="39" t="e">
        <f>VLOOKUP($E71,'Liste de produits types'!$A$2:$E$136,2,FALSE)</f>
        <v>#N/A</v>
      </c>
      <c r="G71" s="40" t="e">
        <f>VLOOKUP($E71,'Liste de produits types'!$A$2:$E$136,3,FALSE)</f>
        <v>#N/A</v>
      </c>
      <c r="H71" s="41" t="e">
        <f>VLOOKUP($E71,'Liste de produits types'!$A$2:$E$136,4,FALSE)</f>
        <v>#N/A</v>
      </c>
      <c r="I71" s="43"/>
      <c r="J71" s="43"/>
      <c r="K71" s="43"/>
      <c r="L71" s="97"/>
      <c r="M71" s="97"/>
      <c r="N71" s="97"/>
    </row>
    <row r="72" spans="1:14" s="47" customFormat="1" ht="25.5" customHeight="1" x14ac:dyDescent="0.35">
      <c r="A72" s="71"/>
      <c r="B72" s="88"/>
      <c r="C72" s="88"/>
      <c r="D72" s="36"/>
      <c r="E72" s="36"/>
      <c r="F72" s="39" t="e">
        <f>VLOOKUP($E72,'Liste de produits types'!$A$2:$E$136,2,FALSE)</f>
        <v>#N/A</v>
      </c>
      <c r="G72" s="40" t="e">
        <f>VLOOKUP($E72,'Liste de produits types'!$A$2:$E$136,3,FALSE)</f>
        <v>#N/A</v>
      </c>
      <c r="H72" s="41" t="e">
        <f>VLOOKUP($E72,'Liste de produits types'!$A$2:$E$136,4,FALSE)</f>
        <v>#N/A</v>
      </c>
      <c r="I72" s="43"/>
      <c r="J72" s="43"/>
      <c r="K72" s="43"/>
      <c r="L72" s="97"/>
      <c r="M72" s="97"/>
      <c r="N72" s="97"/>
    </row>
    <row r="73" spans="1:14" s="47" customFormat="1" ht="25.5" customHeight="1" x14ac:dyDescent="0.35">
      <c r="A73" s="71"/>
      <c r="B73" s="88"/>
      <c r="C73" s="88"/>
      <c r="D73" s="36"/>
      <c r="E73" s="36"/>
      <c r="F73" s="39" t="e">
        <f>VLOOKUP($E73,'Liste de produits types'!$A$2:$E$136,2,FALSE)</f>
        <v>#N/A</v>
      </c>
      <c r="G73" s="40" t="e">
        <f>VLOOKUP($E73,'Liste de produits types'!$A$2:$E$136,3,FALSE)</f>
        <v>#N/A</v>
      </c>
      <c r="H73" s="41" t="e">
        <f>VLOOKUP($E73,'Liste de produits types'!$A$2:$E$136,4,FALSE)</f>
        <v>#N/A</v>
      </c>
      <c r="I73" s="43"/>
      <c r="J73" s="43"/>
      <c r="K73" s="43"/>
      <c r="L73" s="97"/>
      <c r="M73" s="97"/>
      <c r="N73" s="97"/>
    </row>
    <row r="74" spans="1:14" s="47" customFormat="1" ht="25.5" customHeight="1" x14ac:dyDescent="0.35">
      <c r="A74" s="71"/>
      <c r="B74" s="88"/>
      <c r="C74" s="88"/>
      <c r="D74" s="36"/>
      <c r="E74" s="36"/>
      <c r="F74" s="39" t="e">
        <f>VLOOKUP($E74,'Liste de produits types'!$A$2:$E$136,2,FALSE)</f>
        <v>#N/A</v>
      </c>
      <c r="G74" s="40" t="e">
        <f>VLOOKUP($E74,'Liste de produits types'!$A$2:$E$136,3,FALSE)</f>
        <v>#N/A</v>
      </c>
      <c r="H74" s="41" t="e">
        <f>VLOOKUP($E74,'Liste de produits types'!$A$2:$E$136,4,FALSE)</f>
        <v>#N/A</v>
      </c>
      <c r="I74" s="43"/>
      <c r="J74" s="43"/>
      <c r="K74" s="43"/>
      <c r="L74" s="97"/>
      <c r="M74" s="97"/>
      <c r="N74" s="97"/>
    </row>
    <row r="75" spans="1:14" s="47" customFormat="1" ht="25.5" customHeight="1" x14ac:dyDescent="0.35">
      <c r="A75" s="71"/>
      <c r="B75" s="88"/>
      <c r="C75" s="88"/>
      <c r="D75" s="36"/>
      <c r="E75" s="36"/>
      <c r="F75" s="39" t="e">
        <f>VLOOKUP($E75,'Liste de produits types'!$A$2:$E$136,2,FALSE)</f>
        <v>#N/A</v>
      </c>
      <c r="G75" s="40" t="e">
        <f>VLOOKUP($E75,'Liste de produits types'!$A$2:$E$136,3,FALSE)</f>
        <v>#N/A</v>
      </c>
      <c r="H75" s="41" t="e">
        <f>VLOOKUP($E75,'Liste de produits types'!$A$2:$E$136,4,FALSE)</f>
        <v>#N/A</v>
      </c>
      <c r="I75" s="43"/>
      <c r="J75" s="43"/>
      <c r="K75" s="43"/>
      <c r="L75" s="97"/>
      <c r="M75" s="97"/>
      <c r="N75" s="97"/>
    </row>
    <row r="76" spans="1:14" s="47" customFormat="1" ht="25.5" customHeight="1" x14ac:dyDescent="0.35">
      <c r="A76" s="71"/>
      <c r="B76" s="88"/>
      <c r="C76" s="88"/>
      <c r="D76" s="36"/>
      <c r="E76" s="36"/>
      <c r="F76" s="39" t="e">
        <f>VLOOKUP($E76,'Liste de produits types'!$A$2:$E$136,2,FALSE)</f>
        <v>#N/A</v>
      </c>
      <c r="G76" s="40" t="e">
        <f>VLOOKUP($E76,'Liste de produits types'!$A$2:$E$136,3,FALSE)</f>
        <v>#N/A</v>
      </c>
      <c r="H76" s="41" t="e">
        <f>VLOOKUP($E76,'Liste de produits types'!$A$2:$E$136,4,FALSE)</f>
        <v>#N/A</v>
      </c>
      <c r="I76" s="43"/>
      <c r="J76" s="43"/>
      <c r="K76" s="43"/>
      <c r="L76" s="97"/>
      <c r="M76" s="97"/>
      <c r="N76" s="97"/>
    </row>
    <row r="77" spans="1:14" s="47" customFormat="1" ht="25.5" customHeight="1" x14ac:dyDescent="0.35">
      <c r="A77" s="71"/>
      <c r="B77" s="88"/>
      <c r="C77" s="88"/>
      <c r="D77" s="36"/>
      <c r="E77" s="36"/>
      <c r="F77" s="39" t="e">
        <f>VLOOKUP($E77,'Liste de produits types'!$A$2:$E$136,2,FALSE)</f>
        <v>#N/A</v>
      </c>
      <c r="G77" s="40" t="e">
        <f>VLOOKUP($E77,'Liste de produits types'!$A$2:$E$136,3,FALSE)</f>
        <v>#N/A</v>
      </c>
      <c r="H77" s="41" t="e">
        <f>VLOOKUP($E77,'Liste de produits types'!$A$2:$E$136,4,FALSE)</f>
        <v>#N/A</v>
      </c>
      <c r="I77" s="43"/>
      <c r="J77" s="43"/>
      <c r="K77" s="43"/>
      <c r="L77" s="97"/>
      <c r="M77" s="97"/>
      <c r="N77" s="97"/>
    </row>
    <row r="78" spans="1:14" s="47" customFormat="1" ht="25.5" customHeight="1" x14ac:dyDescent="0.35">
      <c r="A78" s="71"/>
      <c r="B78" s="88"/>
      <c r="C78" s="88"/>
      <c r="D78" s="36"/>
      <c r="E78" s="36"/>
      <c r="F78" s="39" t="e">
        <f>VLOOKUP($E78,'Liste de produits types'!$A$2:$E$136,2,FALSE)</f>
        <v>#N/A</v>
      </c>
      <c r="G78" s="40" t="e">
        <f>VLOOKUP($E78,'Liste de produits types'!$A$2:$E$136,3,FALSE)</f>
        <v>#N/A</v>
      </c>
      <c r="H78" s="41" t="e">
        <f>VLOOKUP($E78,'Liste de produits types'!$A$2:$E$136,4,FALSE)</f>
        <v>#N/A</v>
      </c>
      <c r="I78" s="43"/>
      <c r="J78" s="43"/>
      <c r="K78" s="43"/>
      <c r="L78" s="97"/>
      <c r="M78" s="97"/>
      <c r="N78" s="97"/>
    </row>
    <row r="79" spans="1:14" s="47" customFormat="1" ht="25.5" customHeight="1" x14ac:dyDescent="0.35">
      <c r="A79" s="71"/>
      <c r="B79" s="88"/>
      <c r="C79" s="88"/>
      <c r="D79" s="36"/>
      <c r="E79" s="36"/>
      <c r="F79" s="39" t="e">
        <f>VLOOKUP($E79,'Liste de produits types'!$A$2:$E$136,2,FALSE)</f>
        <v>#N/A</v>
      </c>
      <c r="G79" s="40" t="e">
        <f>VLOOKUP($E79,'Liste de produits types'!$A$2:$E$136,3,FALSE)</f>
        <v>#N/A</v>
      </c>
      <c r="H79" s="41" t="e">
        <f>VLOOKUP($E79,'Liste de produits types'!$A$2:$E$136,4,FALSE)</f>
        <v>#N/A</v>
      </c>
      <c r="I79" s="43"/>
      <c r="J79" s="43"/>
      <c r="K79" s="43"/>
      <c r="L79" s="97"/>
      <c r="M79" s="97"/>
      <c r="N79" s="97"/>
    </row>
    <row r="80" spans="1:14" s="47" customFormat="1" ht="25.5" customHeight="1" x14ac:dyDescent="0.35">
      <c r="A80" s="71"/>
      <c r="B80" s="88"/>
      <c r="C80" s="88"/>
      <c r="D80" s="36"/>
      <c r="E80" s="36"/>
      <c r="F80" s="39" t="e">
        <f>VLOOKUP($E80,'Liste de produits types'!$A$2:$E$136,2,FALSE)</f>
        <v>#N/A</v>
      </c>
      <c r="G80" s="40" t="e">
        <f>VLOOKUP($E80,'Liste de produits types'!$A$2:$E$136,3,FALSE)</f>
        <v>#N/A</v>
      </c>
      <c r="H80" s="41" t="e">
        <f>VLOOKUP($E80,'Liste de produits types'!$A$2:$E$136,4,FALSE)</f>
        <v>#N/A</v>
      </c>
      <c r="I80" s="43"/>
      <c r="J80" s="43"/>
      <c r="K80" s="43"/>
      <c r="L80" s="97"/>
      <c r="M80" s="97"/>
      <c r="N80" s="97"/>
    </row>
    <row r="81" spans="1:14" s="47" customFormat="1" ht="25.5" customHeight="1" x14ac:dyDescent="0.35">
      <c r="A81" s="71"/>
      <c r="B81" s="88"/>
      <c r="C81" s="88"/>
      <c r="D81" s="36"/>
      <c r="E81" s="36"/>
      <c r="F81" s="39" t="e">
        <f>VLOOKUP($E81,'Liste de produits types'!$A$2:$E$136,2,FALSE)</f>
        <v>#N/A</v>
      </c>
      <c r="G81" s="40" t="e">
        <f>VLOOKUP($E81,'Liste de produits types'!$A$2:$E$136,3,FALSE)</f>
        <v>#N/A</v>
      </c>
      <c r="H81" s="41" t="e">
        <f>VLOOKUP($E81,'Liste de produits types'!$A$2:$E$136,4,FALSE)</f>
        <v>#N/A</v>
      </c>
      <c r="I81" s="43"/>
      <c r="J81" s="43"/>
      <c r="K81" s="43"/>
      <c r="L81" s="97"/>
      <c r="M81" s="97"/>
      <c r="N81" s="97"/>
    </row>
    <row r="82" spans="1:14" s="47" customFormat="1" ht="25.5" customHeight="1" x14ac:dyDescent="0.35">
      <c r="A82" s="71"/>
      <c r="B82" s="88"/>
      <c r="C82" s="88"/>
      <c r="D82" s="36"/>
      <c r="E82" s="36"/>
      <c r="F82" s="39" t="e">
        <f>VLOOKUP($E82,'Liste de produits types'!$A$2:$E$136,2,FALSE)</f>
        <v>#N/A</v>
      </c>
      <c r="G82" s="40" t="e">
        <f>VLOOKUP($E82,'Liste de produits types'!$A$2:$E$136,3,FALSE)</f>
        <v>#N/A</v>
      </c>
      <c r="H82" s="41" t="e">
        <f>VLOOKUP($E82,'Liste de produits types'!$A$2:$E$136,4,FALSE)</f>
        <v>#N/A</v>
      </c>
      <c r="I82" s="43"/>
      <c r="J82" s="43"/>
      <c r="K82" s="43"/>
      <c r="L82" s="97"/>
      <c r="M82" s="97"/>
      <c r="N82" s="97"/>
    </row>
    <row r="83" spans="1:14" s="47" customFormat="1" ht="25.5" customHeight="1" x14ac:dyDescent="0.35">
      <c r="A83" s="71"/>
      <c r="B83" s="88"/>
      <c r="C83" s="88"/>
      <c r="D83" s="36"/>
      <c r="E83" s="36"/>
      <c r="F83" s="39" t="e">
        <f>VLOOKUP($E83,'Liste de produits types'!$A$2:$E$136,2,FALSE)</f>
        <v>#N/A</v>
      </c>
      <c r="G83" s="40" t="e">
        <f>VLOOKUP($E83,'Liste de produits types'!$A$2:$E$136,3,FALSE)</f>
        <v>#N/A</v>
      </c>
      <c r="H83" s="41" t="e">
        <f>VLOOKUP($E83,'Liste de produits types'!$A$2:$E$136,4,FALSE)</f>
        <v>#N/A</v>
      </c>
      <c r="I83" s="43"/>
      <c r="J83" s="43"/>
      <c r="K83" s="43"/>
      <c r="L83" s="97"/>
      <c r="M83" s="97"/>
      <c r="N83" s="97"/>
    </row>
    <row r="84" spans="1:14" s="47" customFormat="1" ht="25.5" customHeight="1" x14ac:dyDescent="0.35">
      <c r="A84" s="71"/>
      <c r="B84" s="88"/>
      <c r="C84" s="88"/>
      <c r="D84" s="36"/>
      <c r="E84" s="36"/>
      <c r="F84" s="39" t="e">
        <f>VLOOKUP($E84,'Liste de produits types'!$A$2:$E$136,2,FALSE)</f>
        <v>#N/A</v>
      </c>
      <c r="G84" s="40" t="e">
        <f>VLOOKUP($E84,'Liste de produits types'!$A$2:$E$136,3,FALSE)</f>
        <v>#N/A</v>
      </c>
      <c r="H84" s="41" t="e">
        <f>VLOOKUP($E84,'Liste de produits types'!$A$2:$E$136,4,FALSE)</f>
        <v>#N/A</v>
      </c>
      <c r="I84" s="43"/>
      <c r="J84" s="43"/>
      <c r="K84" s="43"/>
      <c r="L84" s="97"/>
      <c r="M84" s="97"/>
      <c r="N84" s="97"/>
    </row>
    <row r="85" spans="1:14" s="47" customFormat="1" ht="25.5" customHeight="1" x14ac:dyDescent="0.35">
      <c r="A85" s="71"/>
      <c r="B85" s="88"/>
      <c r="C85" s="88"/>
      <c r="D85" s="36"/>
      <c r="E85" s="36"/>
      <c r="F85" s="39" t="e">
        <f>VLOOKUP($E85,'Liste de produits types'!$A$2:$E$136,2,FALSE)</f>
        <v>#N/A</v>
      </c>
      <c r="G85" s="40" t="e">
        <f>VLOOKUP($E85,'Liste de produits types'!$A$2:$E$136,3,FALSE)</f>
        <v>#N/A</v>
      </c>
      <c r="H85" s="41" t="e">
        <f>VLOOKUP($E85,'Liste de produits types'!$A$2:$E$136,4,FALSE)</f>
        <v>#N/A</v>
      </c>
      <c r="I85" s="43"/>
      <c r="J85" s="43"/>
      <c r="K85" s="43"/>
      <c r="L85" s="97"/>
      <c r="M85" s="97"/>
      <c r="N85" s="97"/>
    </row>
    <row r="86" spans="1:14" s="47" customFormat="1" ht="25.5" customHeight="1" x14ac:dyDescent="0.35">
      <c r="A86" s="71"/>
      <c r="B86" s="88"/>
      <c r="C86" s="88"/>
      <c r="D86" s="36"/>
      <c r="E86" s="36"/>
      <c r="F86" s="39" t="e">
        <f>VLOOKUP($E86,'Liste de produits types'!$A$2:$E$136,2,FALSE)</f>
        <v>#N/A</v>
      </c>
      <c r="G86" s="40" t="e">
        <f>VLOOKUP($E86,'Liste de produits types'!$A$2:$E$136,3,FALSE)</f>
        <v>#N/A</v>
      </c>
      <c r="H86" s="41" t="e">
        <f>VLOOKUP($E86,'Liste de produits types'!$A$2:$E$136,4,FALSE)</f>
        <v>#N/A</v>
      </c>
      <c r="I86" s="43"/>
      <c r="J86" s="43"/>
      <c r="K86" s="43"/>
      <c r="L86" s="97"/>
      <c r="M86" s="97"/>
      <c r="N86" s="97"/>
    </row>
    <row r="87" spans="1:14" s="47" customFormat="1" ht="25.5" customHeight="1" x14ac:dyDescent="0.35">
      <c r="A87" s="71"/>
      <c r="B87" s="88"/>
      <c r="C87" s="88"/>
      <c r="D87" s="36"/>
      <c r="E87" s="36"/>
      <c r="F87" s="39" t="e">
        <f>VLOOKUP($E87,'Liste de produits types'!$A$2:$E$136,2,FALSE)</f>
        <v>#N/A</v>
      </c>
      <c r="G87" s="40" t="e">
        <f>VLOOKUP($E87,'Liste de produits types'!$A$2:$E$136,3,FALSE)</f>
        <v>#N/A</v>
      </c>
      <c r="H87" s="41" t="e">
        <f>VLOOKUP($E87,'Liste de produits types'!$A$2:$E$136,4,FALSE)</f>
        <v>#N/A</v>
      </c>
      <c r="I87" s="43"/>
      <c r="J87" s="43"/>
      <c r="K87" s="43"/>
      <c r="L87" s="97"/>
      <c r="M87" s="97"/>
      <c r="N87" s="97"/>
    </row>
    <row r="88" spans="1:14" s="47" customFormat="1" ht="25.5" customHeight="1" x14ac:dyDescent="0.35">
      <c r="A88" s="71"/>
      <c r="B88" s="88"/>
      <c r="C88" s="88"/>
      <c r="D88" s="36"/>
      <c r="E88" s="36"/>
      <c r="F88" s="39" t="e">
        <f>VLOOKUP($E88,'Liste de produits types'!$A$2:$E$136,2,FALSE)</f>
        <v>#N/A</v>
      </c>
      <c r="G88" s="40" t="e">
        <f>VLOOKUP($E88,'Liste de produits types'!$A$2:$E$136,3,FALSE)</f>
        <v>#N/A</v>
      </c>
      <c r="H88" s="41" t="e">
        <f>VLOOKUP($E88,'Liste de produits types'!$A$2:$E$136,4,FALSE)</f>
        <v>#N/A</v>
      </c>
      <c r="I88" s="43"/>
      <c r="J88" s="43"/>
      <c r="K88" s="43"/>
      <c r="L88" s="97"/>
      <c r="M88" s="97"/>
      <c r="N88" s="97"/>
    </row>
    <row r="89" spans="1:14" s="47" customFormat="1" ht="25.5" customHeight="1" x14ac:dyDescent="0.35">
      <c r="A89" s="71"/>
      <c r="B89" s="88"/>
      <c r="C89" s="88"/>
      <c r="D89" s="36"/>
      <c r="E89" s="36"/>
      <c r="F89" s="39" t="e">
        <f>VLOOKUP($E89,'Liste de produits types'!$A$2:$E$136,2,FALSE)</f>
        <v>#N/A</v>
      </c>
      <c r="G89" s="40" t="e">
        <f>VLOOKUP($E89,'Liste de produits types'!$A$2:$E$136,3,FALSE)</f>
        <v>#N/A</v>
      </c>
      <c r="H89" s="41" t="e">
        <f>VLOOKUP($E89,'Liste de produits types'!$A$2:$E$136,4,FALSE)</f>
        <v>#N/A</v>
      </c>
      <c r="I89" s="43"/>
      <c r="J89" s="43"/>
      <c r="K89" s="43"/>
      <c r="L89" s="97"/>
      <c r="M89" s="97"/>
      <c r="N89" s="97"/>
    </row>
    <row r="90" spans="1:14" s="47" customFormat="1" ht="25.5" customHeight="1" x14ac:dyDescent="0.35">
      <c r="A90" s="71"/>
      <c r="B90" s="88"/>
      <c r="C90" s="88"/>
      <c r="D90" s="36"/>
      <c r="E90" s="36"/>
      <c r="F90" s="39" t="e">
        <f>VLOOKUP($E90,'Liste de produits types'!$A$2:$E$136,2,FALSE)</f>
        <v>#N/A</v>
      </c>
      <c r="G90" s="40" t="e">
        <f>VLOOKUP($E90,'Liste de produits types'!$A$2:$E$136,3,FALSE)</f>
        <v>#N/A</v>
      </c>
      <c r="H90" s="41" t="e">
        <f>VLOOKUP($E90,'Liste de produits types'!$A$2:$E$136,4,FALSE)</f>
        <v>#N/A</v>
      </c>
      <c r="I90" s="43"/>
      <c r="J90" s="43"/>
      <c r="K90" s="43"/>
      <c r="L90" s="97"/>
      <c r="M90" s="97"/>
      <c r="N90" s="97"/>
    </row>
    <row r="91" spans="1:14" s="47" customFormat="1" ht="25.5" customHeight="1" x14ac:dyDescent="0.35">
      <c r="A91" s="71"/>
      <c r="B91" s="88"/>
      <c r="C91" s="88"/>
      <c r="D91" s="36"/>
      <c r="E91" s="36"/>
      <c r="F91" s="39" t="e">
        <f>VLOOKUP($E91,'Liste de produits types'!$A$2:$E$136,2,FALSE)</f>
        <v>#N/A</v>
      </c>
      <c r="G91" s="40" t="e">
        <f>VLOOKUP($E91,'Liste de produits types'!$A$2:$E$136,3,FALSE)</f>
        <v>#N/A</v>
      </c>
      <c r="H91" s="41" t="e">
        <f>VLOOKUP($E91,'Liste de produits types'!$A$2:$E$136,4,FALSE)</f>
        <v>#N/A</v>
      </c>
      <c r="I91" s="43"/>
      <c r="J91" s="43"/>
      <c r="K91" s="43"/>
      <c r="L91" s="97"/>
      <c r="M91" s="97"/>
      <c r="N91" s="97"/>
    </row>
    <row r="92" spans="1:14" s="47" customFormat="1" ht="25.5" customHeight="1" x14ac:dyDescent="0.35">
      <c r="A92" s="71"/>
      <c r="B92" s="88"/>
      <c r="C92" s="88"/>
      <c r="D92" s="36"/>
      <c r="E92" s="36"/>
      <c r="F92" s="39" t="e">
        <f>VLOOKUP($E92,'Liste de produits types'!$A$2:$E$136,2,FALSE)</f>
        <v>#N/A</v>
      </c>
      <c r="G92" s="40" t="e">
        <f>VLOOKUP($E92,'Liste de produits types'!$A$2:$E$136,3,FALSE)</f>
        <v>#N/A</v>
      </c>
      <c r="H92" s="41" t="e">
        <f>VLOOKUP($E92,'Liste de produits types'!$A$2:$E$136,4,FALSE)</f>
        <v>#N/A</v>
      </c>
      <c r="I92" s="43"/>
      <c r="J92" s="43"/>
      <c r="K92" s="43"/>
      <c r="L92" s="97"/>
      <c r="M92" s="97"/>
      <c r="N92" s="97"/>
    </row>
    <row r="93" spans="1:14" s="47" customFormat="1" ht="25.5" customHeight="1" x14ac:dyDescent="0.35">
      <c r="A93" s="71"/>
      <c r="B93" s="88"/>
      <c r="C93" s="88"/>
      <c r="D93" s="36"/>
      <c r="E93" s="36"/>
      <c r="F93" s="39" t="e">
        <f>VLOOKUP($E93,'Liste de produits types'!$A$2:$E$136,2,FALSE)</f>
        <v>#N/A</v>
      </c>
      <c r="G93" s="40" t="e">
        <f>VLOOKUP($E93,'Liste de produits types'!$A$2:$E$136,3,FALSE)</f>
        <v>#N/A</v>
      </c>
      <c r="H93" s="41" t="e">
        <f>VLOOKUP($E93,'Liste de produits types'!$A$2:$E$136,4,FALSE)</f>
        <v>#N/A</v>
      </c>
      <c r="I93" s="43"/>
      <c r="J93" s="43"/>
      <c r="K93" s="43"/>
      <c r="L93" s="97"/>
      <c r="M93" s="97"/>
      <c r="N93" s="97"/>
    </row>
    <row r="94" spans="1:14" s="47" customFormat="1" ht="25.5" customHeight="1" x14ac:dyDescent="0.35">
      <c r="A94" s="71"/>
      <c r="B94" s="88"/>
      <c r="C94" s="88"/>
      <c r="D94" s="36"/>
      <c r="E94" s="36"/>
      <c r="F94" s="39" t="e">
        <f>VLOOKUP($E94,'Liste de produits types'!$A$2:$E$136,2,FALSE)</f>
        <v>#N/A</v>
      </c>
      <c r="G94" s="40" t="e">
        <f>VLOOKUP($E94,'Liste de produits types'!$A$2:$E$136,3,FALSE)</f>
        <v>#N/A</v>
      </c>
      <c r="H94" s="41" t="e">
        <f>VLOOKUP($E94,'Liste de produits types'!$A$2:$E$136,4,FALSE)</f>
        <v>#N/A</v>
      </c>
      <c r="I94" s="43"/>
      <c r="J94" s="43"/>
      <c r="K94" s="43"/>
      <c r="L94" s="97"/>
      <c r="M94" s="97"/>
      <c r="N94" s="97"/>
    </row>
    <row r="95" spans="1:14" s="47" customFormat="1" ht="25.5" customHeight="1" x14ac:dyDescent="0.35">
      <c r="A95" s="71"/>
      <c r="B95" s="88"/>
      <c r="C95" s="88"/>
      <c r="D95" s="36"/>
      <c r="E95" s="36"/>
      <c r="F95" s="39" t="e">
        <f>VLOOKUP($E95,'Liste de produits types'!$A$2:$E$136,2,FALSE)</f>
        <v>#N/A</v>
      </c>
      <c r="G95" s="40" t="e">
        <f>VLOOKUP($E95,'Liste de produits types'!$A$2:$E$136,3,FALSE)</f>
        <v>#N/A</v>
      </c>
      <c r="H95" s="41" t="e">
        <f>VLOOKUP($E95,'Liste de produits types'!$A$2:$E$136,4,FALSE)</f>
        <v>#N/A</v>
      </c>
      <c r="I95" s="43"/>
      <c r="J95" s="43"/>
      <c r="K95" s="43"/>
      <c r="L95" s="97"/>
      <c r="M95" s="97"/>
      <c r="N95" s="97"/>
    </row>
    <row r="96" spans="1:14" s="47" customFormat="1" ht="25.5" customHeight="1" x14ac:dyDescent="0.35">
      <c r="A96" s="71"/>
      <c r="B96" s="88"/>
      <c r="C96" s="88"/>
      <c r="D96" s="36"/>
      <c r="E96" s="36"/>
      <c r="F96" s="39" t="e">
        <f>VLOOKUP($E96,'Liste de produits types'!$A$2:$E$136,2,FALSE)</f>
        <v>#N/A</v>
      </c>
      <c r="G96" s="40" t="e">
        <f>VLOOKUP($E96,'Liste de produits types'!$A$2:$E$136,3,FALSE)</f>
        <v>#N/A</v>
      </c>
      <c r="H96" s="41" t="e">
        <f>VLOOKUP($E96,'Liste de produits types'!$A$2:$E$136,4,FALSE)</f>
        <v>#N/A</v>
      </c>
      <c r="I96" s="43"/>
      <c r="J96" s="43"/>
      <c r="K96" s="43"/>
      <c r="L96" s="97"/>
      <c r="M96" s="97"/>
      <c r="N96" s="97"/>
    </row>
    <row r="97" spans="1:14" s="47" customFormat="1" ht="25.5" customHeight="1" x14ac:dyDescent="0.35">
      <c r="A97" s="71"/>
      <c r="B97" s="88"/>
      <c r="C97" s="88"/>
      <c r="D97" s="36"/>
      <c r="E97" s="36"/>
      <c r="F97" s="39" t="e">
        <f>VLOOKUP($E97,'Liste de produits types'!$A$2:$E$136,2,FALSE)</f>
        <v>#N/A</v>
      </c>
      <c r="G97" s="40" t="e">
        <f>VLOOKUP($E97,'Liste de produits types'!$A$2:$E$136,3,FALSE)</f>
        <v>#N/A</v>
      </c>
      <c r="H97" s="41" t="e">
        <f>VLOOKUP($E97,'Liste de produits types'!$A$2:$E$136,4,FALSE)</f>
        <v>#N/A</v>
      </c>
      <c r="I97" s="43"/>
      <c r="J97" s="43"/>
      <c r="K97" s="43"/>
      <c r="L97" s="97"/>
      <c r="M97" s="97"/>
      <c r="N97" s="97"/>
    </row>
    <row r="98" spans="1:14" s="47" customFormat="1" ht="25.5" customHeight="1" x14ac:dyDescent="0.35">
      <c r="A98" s="71"/>
      <c r="B98" s="88"/>
      <c r="C98" s="88"/>
      <c r="D98" s="36"/>
      <c r="E98" s="36"/>
      <c r="F98" s="39" t="e">
        <f>VLOOKUP($E98,'Liste de produits types'!$A$2:$E$136,2,FALSE)</f>
        <v>#N/A</v>
      </c>
      <c r="G98" s="40" t="e">
        <f>VLOOKUP($E98,'Liste de produits types'!$A$2:$E$136,3,FALSE)</f>
        <v>#N/A</v>
      </c>
      <c r="H98" s="41" t="e">
        <f>VLOOKUP($E98,'Liste de produits types'!$A$2:$E$136,4,FALSE)</f>
        <v>#N/A</v>
      </c>
      <c r="I98" s="43"/>
      <c r="J98" s="43"/>
      <c r="K98" s="43"/>
      <c r="L98" s="97"/>
      <c r="M98" s="97"/>
      <c r="N98" s="97"/>
    </row>
    <row r="99" spans="1:14" s="47" customFormat="1" ht="25.5" customHeight="1" x14ac:dyDescent="0.35">
      <c r="A99" s="71"/>
      <c r="B99" s="88"/>
      <c r="C99" s="88"/>
      <c r="D99" s="36"/>
      <c r="E99" s="36"/>
      <c r="F99" s="39" t="e">
        <f>VLOOKUP($E99,'Liste de produits types'!$A$2:$E$136,2,FALSE)</f>
        <v>#N/A</v>
      </c>
      <c r="G99" s="40" t="e">
        <f>VLOOKUP($E99,'Liste de produits types'!$A$2:$E$136,3,FALSE)</f>
        <v>#N/A</v>
      </c>
      <c r="H99" s="41" t="e">
        <f>VLOOKUP($E99,'Liste de produits types'!$A$2:$E$136,4,FALSE)</f>
        <v>#N/A</v>
      </c>
      <c r="I99" s="43"/>
      <c r="J99" s="43"/>
      <c r="K99" s="43"/>
      <c r="L99" s="97"/>
      <c r="M99" s="97"/>
      <c r="N99" s="97"/>
    </row>
    <row r="100" spans="1:14" s="47" customFormat="1" ht="25.5" customHeight="1" x14ac:dyDescent="0.35">
      <c r="A100" s="71"/>
      <c r="B100" s="88"/>
      <c r="C100" s="88"/>
      <c r="D100" s="36"/>
      <c r="E100" s="36"/>
      <c r="F100" s="39" t="e">
        <f>VLOOKUP($E100,'Liste de produits types'!$A$2:$E$136,2,FALSE)</f>
        <v>#N/A</v>
      </c>
      <c r="G100" s="40" t="e">
        <f>VLOOKUP($E100,'Liste de produits types'!$A$2:$E$136,3,FALSE)</f>
        <v>#N/A</v>
      </c>
      <c r="H100" s="41" t="e">
        <f>VLOOKUP($E100,'Liste de produits types'!$A$2:$E$136,4,FALSE)</f>
        <v>#N/A</v>
      </c>
      <c r="I100" s="43"/>
      <c r="J100" s="43"/>
      <c r="K100" s="43"/>
      <c r="L100" s="97"/>
      <c r="M100" s="97"/>
      <c r="N100" s="97"/>
    </row>
    <row r="101" spans="1:14" s="47" customFormat="1" ht="25.5" customHeight="1" x14ac:dyDescent="0.35">
      <c r="A101" s="71"/>
      <c r="B101" s="88"/>
      <c r="C101" s="88"/>
      <c r="D101" s="36"/>
      <c r="E101" s="36"/>
      <c r="F101" s="39" t="e">
        <f>VLOOKUP($E101,'Liste de produits types'!$A$2:$E$136,2,FALSE)</f>
        <v>#N/A</v>
      </c>
      <c r="G101" s="40" t="e">
        <f>VLOOKUP($E101,'Liste de produits types'!$A$2:$E$136,3,FALSE)</f>
        <v>#N/A</v>
      </c>
      <c r="H101" s="41" t="e">
        <f>VLOOKUP($E101,'Liste de produits types'!$A$2:$E$136,4,FALSE)</f>
        <v>#N/A</v>
      </c>
      <c r="I101" s="43"/>
      <c r="J101" s="43"/>
      <c r="K101" s="43"/>
      <c r="L101" s="97"/>
      <c r="M101" s="97"/>
      <c r="N101" s="97"/>
    </row>
    <row r="102" spans="1:14" s="47" customFormat="1" ht="25.5" customHeight="1" x14ac:dyDescent="0.35">
      <c r="A102" s="71"/>
      <c r="B102" s="88"/>
      <c r="C102" s="88"/>
      <c r="D102" s="36"/>
      <c r="E102" s="36"/>
      <c r="F102" s="39" t="e">
        <f>VLOOKUP($E102,'Liste de produits types'!$A$2:$E$136,2,FALSE)</f>
        <v>#N/A</v>
      </c>
      <c r="G102" s="40" t="e">
        <f>VLOOKUP($E102,'Liste de produits types'!$A$2:$E$136,3,FALSE)</f>
        <v>#N/A</v>
      </c>
      <c r="H102" s="41" t="e">
        <f>VLOOKUP($E102,'Liste de produits types'!$A$2:$E$136,4,FALSE)</f>
        <v>#N/A</v>
      </c>
      <c r="I102" s="43"/>
      <c r="J102" s="43"/>
      <c r="K102" s="43"/>
      <c r="L102" s="97"/>
      <c r="M102" s="97"/>
      <c r="N102" s="97"/>
    </row>
    <row r="103" spans="1:14" s="47" customFormat="1" ht="25.5" customHeight="1" x14ac:dyDescent="0.35">
      <c r="A103" s="71"/>
      <c r="B103" s="88"/>
      <c r="C103" s="88"/>
      <c r="D103" s="36"/>
      <c r="E103" s="36"/>
      <c r="F103" s="39" t="e">
        <f>VLOOKUP($E103,'Liste de produits types'!$A$2:$E$136,2,FALSE)</f>
        <v>#N/A</v>
      </c>
      <c r="G103" s="40" t="e">
        <f>VLOOKUP($E103,'Liste de produits types'!$A$2:$E$136,3,FALSE)</f>
        <v>#N/A</v>
      </c>
      <c r="H103" s="41" t="e">
        <f>VLOOKUP($E103,'Liste de produits types'!$A$2:$E$136,4,FALSE)</f>
        <v>#N/A</v>
      </c>
      <c r="I103" s="43"/>
      <c r="J103" s="43"/>
      <c r="K103" s="43"/>
      <c r="L103" s="97"/>
      <c r="M103" s="97"/>
      <c r="N103" s="97"/>
    </row>
    <row r="104" spans="1:14" s="47" customFormat="1" ht="25.5" customHeight="1" x14ac:dyDescent="0.35">
      <c r="A104" s="71"/>
      <c r="B104" s="88"/>
      <c r="C104" s="88"/>
      <c r="D104" s="36"/>
      <c r="E104" s="36"/>
      <c r="F104" s="39" t="e">
        <f>VLOOKUP($E104,'Liste de produits types'!$A$2:$E$136,2,FALSE)</f>
        <v>#N/A</v>
      </c>
      <c r="G104" s="40" t="e">
        <f>VLOOKUP($E104,'Liste de produits types'!$A$2:$E$136,3,FALSE)</f>
        <v>#N/A</v>
      </c>
      <c r="H104" s="41" t="e">
        <f>VLOOKUP($E104,'Liste de produits types'!$A$2:$E$136,4,FALSE)</f>
        <v>#N/A</v>
      </c>
      <c r="I104" s="43"/>
      <c r="J104" s="43"/>
      <c r="K104" s="43"/>
      <c r="L104" s="97"/>
      <c r="M104" s="97"/>
      <c r="N104" s="97"/>
    </row>
    <row r="105" spans="1:14" s="47" customFormat="1" ht="25.5" customHeight="1" x14ac:dyDescent="0.35">
      <c r="A105" s="71"/>
      <c r="B105" s="88"/>
      <c r="C105" s="88"/>
      <c r="D105" s="36"/>
      <c r="E105" s="36"/>
      <c r="F105" s="39" t="e">
        <f>VLOOKUP($E105,'Liste de produits types'!$A$2:$E$136,2,FALSE)</f>
        <v>#N/A</v>
      </c>
      <c r="G105" s="40" t="e">
        <f>VLOOKUP($E105,'Liste de produits types'!$A$2:$E$136,3,FALSE)</f>
        <v>#N/A</v>
      </c>
      <c r="H105" s="41" t="e">
        <f>VLOOKUP($E105,'Liste de produits types'!$A$2:$E$136,4,FALSE)</f>
        <v>#N/A</v>
      </c>
      <c r="I105" s="43"/>
      <c r="J105" s="43"/>
      <c r="K105" s="43"/>
      <c r="L105" s="97"/>
      <c r="M105" s="97"/>
      <c r="N105" s="97"/>
    </row>
    <row r="106" spans="1:14" s="47" customFormat="1" ht="25.5" customHeight="1" x14ac:dyDescent="0.35">
      <c r="A106" s="71"/>
      <c r="B106" s="88"/>
      <c r="C106" s="88"/>
      <c r="D106" s="36"/>
      <c r="E106" s="36"/>
      <c r="F106" s="39" t="e">
        <f>VLOOKUP($E106,'Liste de produits types'!$A$2:$E$136,2,FALSE)</f>
        <v>#N/A</v>
      </c>
      <c r="G106" s="40" t="e">
        <f>VLOOKUP($E106,'Liste de produits types'!$A$2:$E$136,3,FALSE)</f>
        <v>#N/A</v>
      </c>
      <c r="H106" s="41" t="e">
        <f>VLOOKUP($E106,'Liste de produits types'!$A$2:$E$136,4,FALSE)</f>
        <v>#N/A</v>
      </c>
      <c r="I106" s="43"/>
      <c r="J106" s="43"/>
      <c r="K106" s="43"/>
      <c r="L106" s="97"/>
      <c r="M106" s="97"/>
      <c r="N106" s="97"/>
    </row>
    <row r="107" spans="1:14" s="47" customFormat="1" ht="25.5" customHeight="1" x14ac:dyDescent="0.35">
      <c r="A107" s="71"/>
      <c r="B107" s="88"/>
      <c r="C107" s="88"/>
      <c r="D107" s="36"/>
      <c r="E107" s="36"/>
      <c r="F107" s="39" t="e">
        <f>VLOOKUP($E107,'Liste de produits types'!$A$2:$E$136,2,FALSE)</f>
        <v>#N/A</v>
      </c>
      <c r="G107" s="40" t="e">
        <f>VLOOKUP($E107,'Liste de produits types'!$A$2:$E$136,3,FALSE)</f>
        <v>#N/A</v>
      </c>
      <c r="H107" s="41" t="e">
        <f>VLOOKUP($E107,'Liste de produits types'!$A$2:$E$136,4,FALSE)</f>
        <v>#N/A</v>
      </c>
      <c r="I107" s="43"/>
      <c r="J107" s="43"/>
      <c r="K107" s="43"/>
      <c r="L107" s="97"/>
      <c r="M107" s="97"/>
      <c r="N107" s="97"/>
    </row>
    <row r="108" spans="1:14" s="47" customFormat="1" ht="25.5" customHeight="1" x14ac:dyDescent="0.35">
      <c r="A108" s="71"/>
      <c r="B108" s="88"/>
      <c r="C108" s="88"/>
      <c r="D108" s="36"/>
      <c r="E108" s="36"/>
      <c r="F108" s="39" t="e">
        <f>VLOOKUP($E108,'Liste de produits types'!$A$2:$E$136,2,FALSE)</f>
        <v>#N/A</v>
      </c>
      <c r="G108" s="40" t="e">
        <f>VLOOKUP($E108,'Liste de produits types'!$A$2:$E$136,3,FALSE)</f>
        <v>#N/A</v>
      </c>
      <c r="H108" s="41" t="e">
        <f>VLOOKUP($E108,'Liste de produits types'!$A$2:$E$136,4,FALSE)</f>
        <v>#N/A</v>
      </c>
      <c r="I108" s="43"/>
      <c r="J108" s="43"/>
      <c r="K108" s="43"/>
      <c r="L108" s="97"/>
      <c r="M108" s="97"/>
      <c r="N108" s="97"/>
    </row>
    <row r="109" spans="1:14" s="47" customFormat="1" ht="25.5" customHeight="1" x14ac:dyDescent="0.35">
      <c r="A109" s="71"/>
      <c r="B109" s="88"/>
      <c r="C109" s="88"/>
      <c r="D109" s="36"/>
      <c r="E109" s="36"/>
      <c r="F109" s="39" t="e">
        <f>VLOOKUP($E109,'Liste de produits types'!$A$2:$E$136,2,FALSE)</f>
        <v>#N/A</v>
      </c>
      <c r="G109" s="40" t="e">
        <f>VLOOKUP($E109,'Liste de produits types'!$A$2:$E$136,3,FALSE)</f>
        <v>#N/A</v>
      </c>
      <c r="H109" s="41" t="e">
        <f>VLOOKUP($E109,'Liste de produits types'!$A$2:$E$136,4,FALSE)</f>
        <v>#N/A</v>
      </c>
      <c r="I109" s="43"/>
      <c r="J109" s="43"/>
      <c r="K109" s="43"/>
      <c r="L109" s="97"/>
      <c r="M109" s="97"/>
      <c r="N109" s="97"/>
    </row>
    <row r="110" spans="1:14" s="47" customFormat="1" ht="25.5" customHeight="1" x14ac:dyDescent="0.35">
      <c r="A110" s="71"/>
      <c r="B110" s="88"/>
      <c r="C110" s="88"/>
      <c r="D110" s="36"/>
      <c r="E110" s="36"/>
      <c r="F110" s="39" t="e">
        <f>VLOOKUP($E110,'Liste de produits types'!$A$2:$E$136,2,FALSE)</f>
        <v>#N/A</v>
      </c>
      <c r="G110" s="40" t="e">
        <f>VLOOKUP($E110,'Liste de produits types'!$A$2:$E$136,3,FALSE)</f>
        <v>#N/A</v>
      </c>
      <c r="H110" s="41" t="e">
        <f>VLOOKUP($E110,'Liste de produits types'!$A$2:$E$136,4,FALSE)</f>
        <v>#N/A</v>
      </c>
      <c r="I110" s="43"/>
      <c r="J110" s="43"/>
      <c r="K110" s="43"/>
      <c r="L110" s="97"/>
      <c r="M110" s="97"/>
      <c r="N110" s="97"/>
    </row>
    <row r="111" spans="1:14" s="47" customFormat="1" ht="25.5" customHeight="1" x14ac:dyDescent="0.35">
      <c r="A111" s="71"/>
      <c r="B111" s="88"/>
      <c r="C111" s="88"/>
      <c r="D111" s="36"/>
      <c r="E111" s="36"/>
      <c r="F111" s="39" t="e">
        <f>VLOOKUP($E111,'Liste de produits types'!$A$2:$E$136,2,FALSE)</f>
        <v>#N/A</v>
      </c>
      <c r="G111" s="40" t="e">
        <f>VLOOKUP($E111,'Liste de produits types'!$A$2:$E$136,3,FALSE)</f>
        <v>#N/A</v>
      </c>
      <c r="H111" s="41" t="e">
        <f>VLOOKUP($E111,'Liste de produits types'!$A$2:$E$136,4,FALSE)</f>
        <v>#N/A</v>
      </c>
      <c r="I111" s="43"/>
      <c r="J111" s="43"/>
      <c r="K111" s="43"/>
      <c r="L111" s="97"/>
      <c r="M111" s="97"/>
      <c r="N111" s="97"/>
    </row>
    <row r="112" spans="1:14" s="47" customFormat="1" ht="25.5" customHeight="1" x14ac:dyDescent="0.35">
      <c r="A112" s="71"/>
      <c r="B112" s="88"/>
      <c r="C112" s="88"/>
      <c r="D112" s="36"/>
      <c r="E112" s="36"/>
      <c r="F112" s="39" t="e">
        <f>VLOOKUP($E112,'Liste de produits types'!$A$2:$E$136,2,FALSE)</f>
        <v>#N/A</v>
      </c>
      <c r="G112" s="40" t="e">
        <f>VLOOKUP($E112,'Liste de produits types'!$A$2:$E$136,3,FALSE)</f>
        <v>#N/A</v>
      </c>
      <c r="H112" s="41" t="e">
        <f>VLOOKUP($E112,'Liste de produits types'!$A$2:$E$136,4,FALSE)</f>
        <v>#N/A</v>
      </c>
      <c r="I112" s="43"/>
      <c r="J112" s="43"/>
      <c r="K112" s="43"/>
      <c r="L112" s="97"/>
      <c r="M112" s="97"/>
      <c r="N112" s="97"/>
    </row>
    <row r="113" spans="1:14" s="47" customFormat="1" ht="25.5" customHeight="1" x14ac:dyDescent="0.35">
      <c r="A113" s="71"/>
      <c r="B113" s="88"/>
      <c r="C113" s="88"/>
      <c r="D113" s="36"/>
      <c r="E113" s="36"/>
      <c r="F113" s="39" t="e">
        <f>VLOOKUP($E113,'Liste de produits types'!$A$2:$E$136,2,FALSE)</f>
        <v>#N/A</v>
      </c>
      <c r="G113" s="40" t="e">
        <f>VLOOKUP($E113,'Liste de produits types'!$A$2:$E$136,3,FALSE)</f>
        <v>#N/A</v>
      </c>
      <c r="H113" s="41" t="e">
        <f>VLOOKUP($E113,'Liste de produits types'!$A$2:$E$136,4,FALSE)</f>
        <v>#N/A</v>
      </c>
      <c r="I113" s="43"/>
      <c r="J113" s="43"/>
      <c r="K113" s="43"/>
      <c r="L113" s="97"/>
      <c r="M113" s="97"/>
      <c r="N113" s="97"/>
    </row>
    <row r="114" spans="1:14" s="47" customFormat="1" ht="25.5" customHeight="1" x14ac:dyDescent="0.35">
      <c r="A114" s="71"/>
      <c r="B114" s="88"/>
      <c r="C114" s="88"/>
      <c r="D114" s="36"/>
      <c r="E114" s="36"/>
      <c r="F114" s="39" t="e">
        <f>VLOOKUP($E114,'Liste de produits types'!$A$2:$E$136,2,FALSE)</f>
        <v>#N/A</v>
      </c>
      <c r="G114" s="40" t="e">
        <f>VLOOKUP($E114,'Liste de produits types'!$A$2:$E$136,3,FALSE)</f>
        <v>#N/A</v>
      </c>
      <c r="H114" s="41" t="e">
        <f>VLOOKUP($E114,'Liste de produits types'!$A$2:$E$136,4,FALSE)</f>
        <v>#N/A</v>
      </c>
      <c r="I114" s="43"/>
      <c r="J114" s="43"/>
      <c r="K114" s="43"/>
      <c r="L114" s="97"/>
      <c r="M114" s="97"/>
      <c r="N114" s="97"/>
    </row>
    <row r="115" spans="1:14" s="47" customFormat="1" ht="25.5" customHeight="1" x14ac:dyDescent="0.35">
      <c r="A115" s="71"/>
      <c r="B115" s="88"/>
      <c r="C115" s="88"/>
      <c r="D115" s="36"/>
      <c r="E115" s="36"/>
      <c r="F115" s="39" t="e">
        <f>VLOOKUP($E115,'Liste de produits types'!$A$2:$E$136,2,FALSE)</f>
        <v>#N/A</v>
      </c>
      <c r="G115" s="40" t="e">
        <f>VLOOKUP($E115,'Liste de produits types'!$A$2:$E$136,3,FALSE)</f>
        <v>#N/A</v>
      </c>
      <c r="H115" s="41" t="e">
        <f>VLOOKUP($E115,'Liste de produits types'!$A$2:$E$136,4,FALSE)</f>
        <v>#N/A</v>
      </c>
      <c r="I115" s="43"/>
      <c r="J115" s="43"/>
      <c r="K115" s="43"/>
      <c r="L115" s="97"/>
      <c r="M115" s="97"/>
      <c r="N115" s="97"/>
    </row>
    <row r="116" spans="1:14" s="47" customFormat="1" ht="25.5" customHeight="1" x14ac:dyDescent="0.35">
      <c r="A116" s="71"/>
      <c r="B116" s="88"/>
      <c r="C116" s="88"/>
      <c r="D116" s="36"/>
      <c r="E116" s="36"/>
      <c r="F116" s="39" t="e">
        <f>VLOOKUP($E116,'Liste de produits types'!$A$2:$E$136,2,FALSE)</f>
        <v>#N/A</v>
      </c>
      <c r="G116" s="40" t="e">
        <f>VLOOKUP($E116,'Liste de produits types'!$A$2:$E$136,3,FALSE)</f>
        <v>#N/A</v>
      </c>
      <c r="H116" s="41" t="e">
        <f>VLOOKUP($E116,'Liste de produits types'!$A$2:$E$136,4,FALSE)</f>
        <v>#N/A</v>
      </c>
      <c r="I116" s="43"/>
      <c r="J116" s="43"/>
      <c r="K116" s="43"/>
      <c r="L116" s="97"/>
      <c r="M116" s="97"/>
      <c r="N116" s="97"/>
    </row>
    <row r="117" spans="1:14" s="47" customFormat="1" ht="25.5" customHeight="1" x14ac:dyDescent="0.35">
      <c r="A117" s="71"/>
      <c r="B117" s="88"/>
      <c r="C117" s="88"/>
      <c r="D117" s="36"/>
      <c r="E117" s="36"/>
      <c r="F117" s="39" t="e">
        <f>VLOOKUP($E117,'Liste de produits types'!$A$2:$E$136,2,FALSE)</f>
        <v>#N/A</v>
      </c>
      <c r="G117" s="40" t="e">
        <f>VLOOKUP($E117,'Liste de produits types'!$A$2:$E$136,3,FALSE)</f>
        <v>#N/A</v>
      </c>
      <c r="H117" s="41" t="e">
        <f>VLOOKUP($E117,'Liste de produits types'!$A$2:$E$136,4,FALSE)</f>
        <v>#N/A</v>
      </c>
      <c r="I117" s="43"/>
      <c r="J117" s="43"/>
      <c r="K117" s="43"/>
      <c r="L117" s="97"/>
      <c r="M117" s="97"/>
      <c r="N117" s="97"/>
    </row>
    <row r="118" spans="1:14" s="47" customFormat="1" ht="25.5" customHeight="1" x14ac:dyDescent="0.35">
      <c r="A118" s="71"/>
      <c r="B118" s="88"/>
      <c r="C118" s="88"/>
      <c r="D118" s="36"/>
      <c r="E118" s="36"/>
      <c r="F118" s="39" t="e">
        <f>VLOOKUP($E118,'Liste de produits types'!$A$2:$E$136,2,FALSE)</f>
        <v>#N/A</v>
      </c>
      <c r="G118" s="40" t="e">
        <f>VLOOKUP($E118,'Liste de produits types'!$A$2:$E$136,3,FALSE)</f>
        <v>#N/A</v>
      </c>
      <c r="H118" s="41" t="e">
        <f>VLOOKUP($E118,'Liste de produits types'!$A$2:$E$136,4,FALSE)</f>
        <v>#N/A</v>
      </c>
      <c r="I118" s="43"/>
      <c r="J118" s="43"/>
      <c r="K118" s="43"/>
      <c r="L118" s="97"/>
      <c r="M118" s="97"/>
      <c r="N118" s="97"/>
    </row>
    <row r="119" spans="1:14" s="47" customFormat="1" ht="25.5" customHeight="1" x14ac:dyDescent="0.35">
      <c r="A119" s="71"/>
      <c r="B119" s="88"/>
      <c r="C119" s="88"/>
      <c r="D119" s="36"/>
      <c r="E119" s="36"/>
      <c r="F119" s="39" t="e">
        <f>VLOOKUP($E119,'Liste de produits types'!$A$2:$E$136,2,FALSE)</f>
        <v>#N/A</v>
      </c>
      <c r="G119" s="40" t="e">
        <f>VLOOKUP($E119,'Liste de produits types'!$A$2:$E$136,3,FALSE)</f>
        <v>#N/A</v>
      </c>
      <c r="H119" s="41" t="e">
        <f>VLOOKUP($E119,'Liste de produits types'!$A$2:$E$136,4,FALSE)</f>
        <v>#N/A</v>
      </c>
      <c r="I119" s="43"/>
      <c r="J119" s="43"/>
      <c r="K119" s="43"/>
      <c r="L119" s="97"/>
      <c r="M119" s="97"/>
      <c r="N119" s="97"/>
    </row>
    <row r="120" spans="1:14" s="47" customFormat="1" ht="25.5" customHeight="1" x14ac:dyDescent="0.35">
      <c r="A120" s="71"/>
      <c r="B120" s="88"/>
      <c r="C120" s="88"/>
      <c r="D120" s="36"/>
      <c r="E120" s="36"/>
      <c r="F120" s="39" t="e">
        <f>VLOOKUP($E120,'Liste de produits types'!$A$2:$E$136,2,FALSE)</f>
        <v>#N/A</v>
      </c>
      <c r="G120" s="40" t="e">
        <f>VLOOKUP($E120,'Liste de produits types'!$A$2:$E$136,3,FALSE)</f>
        <v>#N/A</v>
      </c>
      <c r="H120" s="41" t="e">
        <f>VLOOKUP($E120,'Liste de produits types'!$A$2:$E$136,4,FALSE)</f>
        <v>#N/A</v>
      </c>
      <c r="I120" s="43"/>
      <c r="J120" s="43"/>
      <c r="K120" s="43"/>
      <c r="L120" s="97"/>
      <c r="M120" s="97"/>
      <c r="N120" s="97"/>
    </row>
    <row r="121" spans="1:14" s="47" customFormat="1" ht="25.5" customHeight="1" x14ac:dyDescent="0.35">
      <c r="A121" s="71"/>
      <c r="B121" s="88"/>
      <c r="C121" s="88"/>
      <c r="D121" s="36"/>
      <c r="E121" s="36"/>
      <c r="F121" s="39" t="e">
        <f>VLOOKUP($E121,'Liste de produits types'!$A$2:$E$136,2,FALSE)</f>
        <v>#N/A</v>
      </c>
      <c r="G121" s="40" t="e">
        <f>VLOOKUP($E121,'Liste de produits types'!$A$2:$E$136,3,FALSE)</f>
        <v>#N/A</v>
      </c>
      <c r="H121" s="41" t="e">
        <f>VLOOKUP($E121,'Liste de produits types'!$A$2:$E$136,4,FALSE)</f>
        <v>#N/A</v>
      </c>
      <c r="I121" s="43"/>
      <c r="J121" s="43"/>
      <c r="K121" s="43"/>
      <c r="L121" s="97"/>
      <c r="M121" s="97"/>
      <c r="N121" s="97"/>
    </row>
    <row r="122" spans="1:14" s="47" customFormat="1" ht="25.5" customHeight="1" x14ac:dyDescent="0.35">
      <c r="A122" s="71"/>
      <c r="B122" s="88"/>
      <c r="C122" s="88"/>
      <c r="D122" s="36"/>
      <c r="E122" s="36"/>
      <c r="F122" s="39" t="e">
        <f>VLOOKUP($E122,'Liste de produits types'!$A$2:$E$136,2,FALSE)</f>
        <v>#N/A</v>
      </c>
      <c r="G122" s="40" t="e">
        <f>VLOOKUP($E122,'Liste de produits types'!$A$2:$E$136,3,FALSE)</f>
        <v>#N/A</v>
      </c>
      <c r="H122" s="41" t="e">
        <f>VLOOKUP($E122,'Liste de produits types'!$A$2:$E$136,4,FALSE)</f>
        <v>#N/A</v>
      </c>
      <c r="I122" s="43"/>
      <c r="J122" s="43"/>
      <c r="K122" s="43"/>
      <c r="L122" s="97"/>
      <c r="M122" s="97"/>
      <c r="N122" s="97"/>
    </row>
    <row r="123" spans="1:14" s="47" customFormat="1" ht="25.5" customHeight="1" x14ac:dyDescent="0.35">
      <c r="A123" s="71"/>
      <c r="B123" s="88"/>
      <c r="C123" s="88"/>
      <c r="D123" s="36"/>
      <c r="E123" s="36"/>
      <c r="F123" s="39" t="e">
        <f>VLOOKUP($E123,'Liste de produits types'!$A$2:$E$136,2,FALSE)</f>
        <v>#N/A</v>
      </c>
      <c r="G123" s="40" t="e">
        <f>VLOOKUP($E123,'Liste de produits types'!$A$2:$E$136,3,FALSE)</f>
        <v>#N/A</v>
      </c>
      <c r="H123" s="41" t="e">
        <f>VLOOKUP($E123,'Liste de produits types'!$A$2:$E$136,4,FALSE)</f>
        <v>#N/A</v>
      </c>
      <c r="I123" s="43"/>
      <c r="J123" s="43"/>
      <c r="K123" s="43"/>
      <c r="L123" s="97"/>
      <c r="M123" s="97"/>
      <c r="N123" s="97"/>
    </row>
    <row r="124" spans="1:14" s="47" customFormat="1" ht="25.5" customHeight="1" x14ac:dyDescent="0.35">
      <c r="A124" s="71"/>
      <c r="B124" s="88"/>
      <c r="C124" s="88"/>
      <c r="D124" s="36"/>
      <c r="E124" s="36"/>
      <c r="F124" s="39" t="e">
        <f>VLOOKUP($E124,'Liste de produits types'!$A$2:$E$136,2,FALSE)</f>
        <v>#N/A</v>
      </c>
      <c r="G124" s="40" t="e">
        <f>VLOOKUP($E124,'Liste de produits types'!$A$2:$E$136,3,FALSE)</f>
        <v>#N/A</v>
      </c>
      <c r="H124" s="41" t="e">
        <f>VLOOKUP($E124,'Liste de produits types'!$A$2:$E$136,4,FALSE)</f>
        <v>#N/A</v>
      </c>
      <c r="I124" s="43"/>
      <c r="J124" s="43"/>
      <c r="K124" s="43"/>
      <c r="L124" s="97"/>
      <c r="M124" s="97"/>
      <c r="N124" s="97"/>
    </row>
    <row r="125" spans="1:14" s="47" customFormat="1" ht="25.5" customHeight="1" x14ac:dyDescent="0.35">
      <c r="A125" s="71"/>
      <c r="B125" s="88"/>
      <c r="C125" s="88"/>
      <c r="D125" s="36"/>
      <c r="E125" s="36"/>
      <c r="F125" s="39" t="e">
        <f>VLOOKUP($E125,'Liste de produits types'!$A$2:$E$136,2,FALSE)</f>
        <v>#N/A</v>
      </c>
      <c r="G125" s="40" t="e">
        <f>VLOOKUP($E125,'Liste de produits types'!$A$2:$E$136,3,FALSE)</f>
        <v>#N/A</v>
      </c>
      <c r="H125" s="41" t="e">
        <f>VLOOKUP($E125,'Liste de produits types'!$A$2:$E$136,4,FALSE)</f>
        <v>#N/A</v>
      </c>
      <c r="I125" s="43"/>
      <c r="J125" s="43"/>
      <c r="K125" s="43"/>
      <c r="L125" s="97"/>
      <c r="M125" s="97"/>
      <c r="N125" s="97"/>
    </row>
    <row r="126" spans="1:14" s="47" customFormat="1" ht="25.5" customHeight="1" x14ac:dyDescent="0.35">
      <c r="A126" s="71"/>
      <c r="B126" s="88"/>
      <c r="C126" s="88"/>
      <c r="D126" s="36"/>
      <c r="E126" s="36"/>
      <c r="F126" s="39" t="e">
        <f>VLOOKUP($E126,'Liste de produits types'!$A$2:$E$136,2,FALSE)</f>
        <v>#N/A</v>
      </c>
      <c r="G126" s="40" t="e">
        <f>VLOOKUP($E126,'Liste de produits types'!$A$2:$E$136,3,FALSE)</f>
        <v>#N/A</v>
      </c>
      <c r="H126" s="41" t="e">
        <f>VLOOKUP($E126,'Liste de produits types'!$A$2:$E$136,4,FALSE)</f>
        <v>#N/A</v>
      </c>
      <c r="I126" s="43"/>
      <c r="J126" s="43"/>
      <c r="K126" s="43"/>
      <c r="L126" s="97"/>
      <c r="M126" s="97"/>
      <c r="N126" s="97"/>
    </row>
    <row r="127" spans="1:14" s="47" customFormat="1" ht="25.5" customHeight="1" x14ac:dyDescent="0.35">
      <c r="A127" s="71"/>
      <c r="B127" s="88"/>
      <c r="C127" s="88"/>
      <c r="D127" s="36"/>
      <c r="E127" s="36"/>
      <c r="F127" s="39" t="e">
        <f>VLOOKUP($E127,'Liste de produits types'!$A$2:$E$136,2,FALSE)</f>
        <v>#N/A</v>
      </c>
      <c r="G127" s="40" t="e">
        <f>VLOOKUP($E127,'Liste de produits types'!$A$2:$E$136,3,FALSE)</f>
        <v>#N/A</v>
      </c>
      <c r="H127" s="41" t="e">
        <f>VLOOKUP($E127,'Liste de produits types'!$A$2:$E$136,4,FALSE)</f>
        <v>#N/A</v>
      </c>
      <c r="I127" s="43"/>
      <c r="J127" s="43"/>
      <c r="K127" s="43"/>
      <c r="L127" s="97"/>
      <c r="M127" s="97"/>
      <c r="N127" s="97"/>
    </row>
    <row r="128" spans="1:14" s="47" customFormat="1" ht="25.5" customHeight="1" x14ac:dyDescent="0.35">
      <c r="A128" s="71"/>
      <c r="B128" s="88"/>
      <c r="C128" s="88"/>
      <c r="D128" s="36"/>
      <c r="E128" s="36"/>
      <c r="F128" s="39" t="e">
        <f>VLOOKUP($E128,'Liste de produits types'!$A$2:$E$136,2,FALSE)</f>
        <v>#N/A</v>
      </c>
      <c r="G128" s="40" t="e">
        <f>VLOOKUP($E128,'Liste de produits types'!$A$2:$E$136,3,FALSE)</f>
        <v>#N/A</v>
      </c>
      <c r="H128" s="41" t="e">
        <f>VLOOKUP($E128,'Liste de produits types'!$A$2:$E$136,4,FALSE)</f>
        <v>#N/A</v>
      </c>
      <c r="I128" s="43"/>
      <c r="J128" s="43"/>
      <c r="K128" s="43"/>
      <c r="L128" s="97"/>
      <c r="M128" s="97"/>
      <c r="N128" s="97"/>
    </row>
    <row r="129" spans="1:14" s="47" customFormat="1" ht="25.5" customHeight="1" x14ac:dyDescent="0.35">
      <c r="A129" s="71"/>
      <c r="B129" s="88"/>
      <c r="C129" s="88"/>
      <c r="D129" s="36"/>
      <c r="E129" s="36"/>
      <c r="F129" s="39" t="e">
        <f>VLOOKUP($E129,'Liste de produits types'!$A$2:$E$136,2,FALSE)</f>
        <v>#N/A</v>
      </c>
      <c r="G129" s="40" t="e">
        <f>VLOOKUP($E129,'Liste de produits types'!$A$2:$E$136,3,FALSE)</f>
        <v>#N/A</v>
      </c>
      <c r="H129" s="41" t="e">
        <f>VLOOKUP($E129,'Liste de produits types'!$A$2:$E$136,4,FALSE)</f>
        <v>#N/A</v>
      </c>
      <c r="I129" s="43"/>
      <c r="J129" s="43"/>
      <c r="K129" s="43"/>
      <c r="L129" s="97"/>
      <c r="M129" s="97"/>
      <c r="N129" s="97"/>
    </row>
    <row r="130" spans="1:14" s="47" customFormat="1" ht="25.5" customHeight="1" x14ac:dyDescent="0.35">
      <c r="A130" s="71"/>
      <c r="B130" s="88"/>
      <c r="C130" s="88"/>
      <c r="D130" s="36"/>
      <c r="E130" s="36"/>
      <c r="F130" s="39" t="e">
        <f>VLOOKUP($E130,'Liste de produits types'!$A$2:$E$136,2,FALSE)</f>
        <v>#N/A</v>
      </c>
      <c r="G130" s="40" t="e">
        <f>VLOOKUP($E130,'Liste de produits types'!$A$2:$E$136,3,FALSE)</f>
        <v>#N/A</v>
      </c>
      <c r="H130" s="41" t="e">
        <f>VLOOKUP($E130,'Liste de produits types'!$A$2:$E$136,4,FALSE)</f>
        <v>#N/A</v>
      </c>
      <c r="I130" s="43"/>
      <c r="J130" s="43"/>
      <c r="K130" s="43"/>
      <c r="L130" s="97"/>
      <c r="M130" s="97"/>
      <c r="N130" s="97"/>
    </row>
    <row r="131" spans="1:14" s="47" customFormat="1" ht="25.5" customHeight="1" x14ac:dyDescent="0.35">
      <c r="A131" s="71"/>
      <c r="B131" s="88"/>
      <c r="C131" s="88"/>
      <c r="D131" s="36"/>
      <c r="E131" s="36"/>
      <c r="F131" s="39" t="e">
        <f>VLOOKUP($E131,'Liste de produits types'!$A$2:$E$136,2,FALSE)</f>
        <v>#N/A</v>
      </c>
      <c r="G131" s="40" t="e">
        <f>VLOOKUP($E131,'Liste de produits types'!$A$2:$E$136,3,FALSE)</f>
        <v>#N/A</v>
      </c>
      <c r="H131" s="41" t="e">
        <f>VLOOKUP($E131,'Liste de produits types'!$A$2:$E$136,4,FALSE)</f>
        <v>#N/A</v>
      </c>
      <c r="I131" s="43"/>
      <c r="J131" s="43"/>
      <c r="K131" s="43"/>
      <c r="L131" s="97"/>
      <c r="M131" s="97"/>
      <c r="N131" s="97"/>
    </row>
    <row r="132" spans="1:14" s="47" customFormat="1" ht="25.5" customHeight="1" x14ac:dyDescent="0.35">
      <c r="A132" s="71"/>
      <c r="B132" s="88"/>
      <c r="C132" s="88"/>
      <c r="D132" s="36"/>
      <c r="E132" s="36"/>
      <c r="F132" s="39" t="e">
        <f>VLOOKUP($E132,'Liste de produits types'!$A$2:$E$136,2,FALSE)</f>
        <v>#N/A</v>
      </c>
      <c r="G132" s="40" t="e">
        <f>VLOOKUP($E132,'Liste de produits types'!$A$2:$E$136,3,FALSE)</f>
        <v>#N/A</v>
      </c>
      <c r="H132" s="41" t="e">
        <f>VLOOKUP($E132,'Liste de produits types'!$A$2:$E$136,4,FALSE)</f>
        <v>#N/A</v>
      </c>
      <c r="I132" s="43"/>
      <c r="J132" s="43"/>
      <c r="K132" s="43"/>
      <c r="L132" s="97"/>
      <c r="M132" s="97"/>
      <c r="N132" s="97"/>
    </row>
    <row r="133" spans="1:14" s="47" customFormat="1" ht="25.5" customHeight="1" x14ac:dyDescent="0.35">
      <c r="A133" s="71"/>
      <c r="B133" s="88"/>
      <c r="C133" s="88"/>
      <c r="D133" s="36"/>
      <c r="E133" s="36"/>
      <c r="F133" s="39" t="e">
        <f>VLOOKUP($E133,'Liste de produits types'!$A$2:$E$136,2,FALSE)</f>
        <v>#N/A</v>
      </c>
      <c r="G133" s="40" t="e">
        <f>VLOOKUP($E133,'Liste de produits types'!$A$2:$E$136,3,FALSE)</f>
        <v>#N/A</v>
      </c>
      <c r="H133" s="41" t="e">
        <f>VLOOKUP($E133,'Liste de produits types'!$A$2:$E$136,4,FALSE)</f>
        <v>#N/A</v>
      </c>
      <c r="I133" s="43"/>
      <c r="J133" s="43"/>
      <c r="K133" s="43"/>
      <c r="L133" s="97"/>
      <c r="M133" s="97"/>
      <c r="N133" s="97"/>
    </row>
    <row r="134" spans="1:14" s="47" customFormat="1" ht="25.5" customHeight="1" x14ac:dyDescent="0.35">
      <c r="A134" s="71"/>
      <c r="B134" s="88"/>
      <c r="C134" s="88"/>
      <c r="D134" s="36"/>
      <c r="E134" s="36"/>
      <c r="F134" s="39" t="e">
        <f>VLOOKUP($E134,'Liste de produits types'!$A$2:$E$136,2,FALSE)</f>
        <v>#N/A</v>
      </c>
      <c r="G134" s="40" t="e">
        <f>VLOOKUP($E134,'Liste de produits types'!$A$2:$E$136,3,FALSE)</f>
        <v>#N/A</v>
      </c>
      <c r="H134" s="41" t="e">
        <f>VLOOKUP($E134,'Liste de produits types'!$A$2:$E$136,4,FALSE)</f>
        <v>#N/A</v>
      </c>
      <c r="I134" s="43"/>
      <c r="J134" s="43"/>
      <c r="K134" s="43"/>
      <c r="L134" s="97"/>
      <c r="M134" s="97"/>
      <c r="N134" s="97"/>
    </row>
    <row r="135" spans="1:14" s="47" customFormat="1" ht="25.5" customHeight="1" x14ac:dyDescent="0.35">
      <c r="A135" s="71"/>
      <c r="B135" s="88"/>
      <c r="C135" s="88"/>
      <c r="D135" s="36"/>
      <c r="E135" s="36"/>
      <c r="F135" s="39" t="e">
        <f>VLOOKUP($E135,'Liste de produits types'!$A$2:$E$136,2,FALSE)</f>
        <v>#N/A</v>
      </c>
      <c r="G135" s="40" t="e">
        <f>VLOOKUP($E135,'Liste de produits types'!$A$2:$E$136,3,FALSE)</f>
        <v>#N/A</v>
      </c>
      <c r="H135" s="41" t="e">
        <f>VLOOKUP($E135,'Liste de produits types'!$A$2:$E$136,4,FALSE)</f>
        <v>#N/A</v>
      </c>
      <c r="I135" s="43"/>
      <c r="J135" s="43"/>
      <c r="K135" s="43"/>
      <c r="L135" s="97"/>
      <c r="M135" s="97"/>
      <c r="N135" s="97"/>
    </row>
    <row r="136" spans="1:14" s="47" customFormat="1" ht="25.5" customHeight="1" x14ac:dyDescent="0.35">
      <c r="A136" s="71"/>
      <c r="B136" s="88"/>
      <c r="C136" s="88"/>
      <c r="D136" s="36"/>
      <c r="E136" s="36"/>
      <c r="F136" s="39" t="e">
        <f>VLOOKUP($E136,'Liste de produits types'!$A$2:$E$136,2,FALSE)</f>
        <v>#N/A</v>
      </c>
      <c r="G136" s="40" t="e">
        <f>VLOOKUP($E136,'Liste de produits types'!$A$2:$E$136,3,FALSE)</f>
        <v>#N/A</v>
      </c>
      <c r="H136" s="41" t="e">
        <f>VLOOKUP($E136,'Liste de produits types'!$A$2:$E$136,4,FALSE)</f>
        <v>#N/A</v>
      </c>
      <c r="I136" s="43"/>
      <c r="J136" s="43"/>
      <c r="K136" s="43"/>
      <c r="L136" s="97"/>
      <c r="M136" s="97"/>
      <c r="N136" s="97"/>
    </row>
    <row r="137" spans="1:14" s="47" customFormat="1" ht="25.5" customHeight="1" x14ac:dyDescent="0.35">
      <c r="A137" s="71"/>
      <c r="B137" s="88"/>
      <c r="C137" s="88"/>
      <c r="D137" s="36"/>
      <c r="E137" s="36"/>
      <c r="F137" s="39" t="e">
        <f>VLOOKUP($E137,'Liste de produits types'!$A$2:$E$136,2,FALSE)</f>
        <v>#N/A</v>
      </c>
      <c r="G137" s="40" t="e">
        <f>VLOOKUP($E137,'Liste de produits types'!$A$2:$E$136,3,FALSE)</f>
        <v>#N/A</v>
      </c>
      <c r="H137" s="41" t="e">
        <f>VLOOKUP($E137,'Liste de produits types'!$A$2:$E$136,4,FALSE)</f>
        <v>#N/A</v>
      </c>
      <c r="I137" s="43"/>
      <c r="J137" s="43"/>
      <c r="K137" s="43"/>
      <c r="L137" s="97"/>
      <c r="M137" s="97"/>
      <c r="N137" s="97"/>
    </row>
    <row r="138" spans="1:14" s="47" customFormat="1" ht="25.5" customHeight="1" x14ac:dyDescent="0.35">
      <c r="A138" s="71"/>
      <c r="B138" s="88"/>
      <c r="C138" s="88"/>
      <c r="D138" s="36"/>
      <c r="E138" s="36"/>
      <c r="F138" s="39" t="e">
        <f>VLOOKUP($E138,'Liste de produits types'!$A$2:$E$136,2,FALSE)</f>
        <v>#N/A</v>
      </c>
      <c r="G138" s="40" t="e">
        <f>VLOOKUP($E138,'Liste de produits types'!$A$2:$E$136,3,FALSE)</f>
        <v>#N/A</v>
      </c>
      <c r="H138" s="41" t="e">
        <f>VLOOKUP($E138,'Liste de produits types'!$A$2:$E$136,4,FALSE)</f>
        <v>#N/A</v>
      </c>
      <c r="I138" s="43"/>
      <c r="J138" s="43"/>
      <c r="K138" s="43"/>
      <c r="L138" s="97"/>
      <c r="M138" s="97"/>
      <c r="N138" s="97"/>
    </row>
    <row r="139" spans="1:14" s="47" customFormat="1" ht="25.5" customHeight="1" x14ac:dyDescent="0.35">
      <c r="A139" s="71"/>
      <c r="B139" s="88"/>
      <c r="C139" s="88"/>
      <c r="D139" s="36"/>
      <c r="E139" s="36"/>
      <c r="F139" s="39" t="e">
        <f>VLOOKUP($E139,'Liste de produits types'!$A$2:$E$136,2,FALSE)</f>
        <v>#N/A</v>
      </c>
      <c r="G139" s="40" t="e">
        <f>VLOOKUP($E139,'Liste de produits types'!$A$2:$E$136,3,FALSE)</f>
        <v>#N/A</v>
      </c>
      <c r="H139" s="41" t="e">
        <f>VLOOKUP($E139,'Liste de produits types'!$A$2:$E$136,4,FALSE)</f>
        <v>#N/A</v>
      </c>
      <c r="I139" s="43"/>
      <c r="J139" s="43"/>
      <c r="K139" s="43"/>
      <c r="L139" s="97"/>
      <c r="M139" s="97"/>
      <c r="N139" s="97"/>
    </row>
    <row r="140" spans="1:14" s="47" customFormat="1" ht="25.5" customHeight="1" x14ac:dyDescent="0.35">
      <c r="A140" s="71"/>
      <c r="B140" s="88"/>
      <c r="C140" s="88"/>
      <c r="D140" s="36"/>
      <c r="E140" s="36"/>
      <c r="F140" s="39" t="e">
        <f>VLOOKUP($E140,'Liste de produits types'!$A$2:$E$136,2,FALSE)</f>
        <v>#N/A</v>
      </c>
      <c r="G140" s="40" t="e">
        <f>VLOOKUP($E140,'Liste de produits types'!$A$2:$E$136,3,FALSE)</f>
        <v>#N/A</v>
      </c>
      <c r="H140" s="41" t="e">
        <f>VLOOKUP($E140,'Liste de produits types'!$A$2:$E$136,4,FALSE)</f>
        <v>#N/A</v>
      </c>
      <c r="I140" s="43"/>
      <c r="J140" s="43"/>
      <c r="K140" s="43"/>
      <c r="L140" s="97"/>
      <c r="M140" s="97"/>
      <c r="N140" s="97"/>
    </row>
    <row r="141" spans="1:14" s="47" customFormat="1" ht="25.5" customHeight="1" x14ac:dyDescent="0.35">
      <c r="A141" s="71"/>
      <c r="B141" s="88"/>
      <c r="C141" s="88"/>
      <c r="D141" s="36"/>
      <c r="E141" s="36"/>
      <c r="F141" s="39" t="e">
        <f>VLOOKUP($E141,'Liste de produits types'!$A$2:$E$136,2,FALSE)</f>
        <v>#N/A</v>
      </c>
      <c r="G141" s="40" t="e">
        <f>VLOOKUP($E141,'Liste de produits types'!$A$2:$E$136,3,FALSE)</f>
        <v>#N/A</v>
      </c>
      <c r="H141" s="41" t="e">
        <f>VLOOKUP($E141,'Liste de produits types'!$A$2:$E$136,4,FALSE)</f>
        <v>#N/A</v>
      </c>
      <c r="I141" s="43"/>
      <c r="J141" s="43"/>
      <c r="K141" s="43"/>
      <c r="L141" s="97"/>
      <c r="M141" s="97"/>
      <c r="N141" s="97"/>
    </row>
    <row r="142" spans="1:14" s="47" customFormat="1" ht="25.5" customHeight="1" x14ac:dyDescent="0.35">
      <c r="A142" s="71"/>
      <c r="B142" s="88"/>
      <c r="C142" s="88"/>
      <c r="D142" s="36"/>
      <c r="E142" s="36"/>
      <c r="F142" s="39" t="e">
        <f>VLOOKUP($E142,'Liste de produits types'!$A$2:$E$136,2,FALSE)</f>
        <v>#N/A</v>
      </c>
      <c r="G142" s="40" t="e">
        <f>VLOOKUP($E142,'Liste de produits types'!$A$2:$E$136,3,FALSE)</f>
        <v>#N/A</v>
      </c>
      <c r="H142" s="41" t="e">
        <f>VLOOKUP($E142,'Liste de produits types'!$A$2:$E$136,4,FALSE)</f>
        <v>#N/A</v>
      </c>
      <c r="I142" s="43"/>
      <c r="J142" s="43"/>
      <c r="K142" s="43"/>
      <c r="L142" s="97"/>
      <c r="M142" s="97"/>
      <c r="N142" s="97"/>
    </row>
    <row r="143" spans="1:14" s="47" customFormat="1" ht="25.5" customHeight="1" x14ac:dyDescent="0.35">
      <c r="A143" s="71"/>
      <c r="B143" s="88"/>
      <c r="C143" s="88"/>
      <c r="D143" s="36"/>
      <c r="E143" s="36"/>
      <c r="F143" s="39" t="e">
        <f>VLOOKUP($E143,'Liste de produits types'!$A$2:$E$136,2,FALSE)</f>
        <v>#N/A</v>
      </c>
      <c r="G143" s="40" t="e">
        <f>VLOOKUP($E143,'Liste de produits types'!$A$2:$E$136,3,FALSE)</f>
        <v>#N/A</v>
      </c>
      <c r="H143" s="41" t="e">
        <f>VLOOKUP($E143,'Liste de produits types'!$A$2:$E$136,4,FALSE)</f>
        <v>#N/A</v>
      </c>
      <c r="I143" s="43"/>
      <c r="J143" s="43"/>
      <c r="K143" s="43"/>
      <c r="L143" s="97"/>
      <c r="M143" s="97"/>
      <c r="N143" s="97"/>
    </row>
    <row r="144" spans="1:14" s="47" customFormat="1" ht="25.5" customHeight="1" x14ac:dyDescent="0.35">
      <c r="A144" s="71"/>
      <c r="B144" s="88"/>
      <c r="C144" s="88"/>
      <c r="D144" s="36"/>
      <c r="E144" s="36"/>
      <c r="F144" s="39" t="e">
        <f>VLOOKUP($E144,'Liste de produits types'!$A$2:$E$136,2,FALSE)</f>
        <v>#N/A</v>
      </c>
      <c r="G144" s="40" t="e">
        <f>VLOOKUP($E144,'Liste de produits types'!$A$2:$E$136,3,FALSE)</f>
        <v>#N/A</v>
      </c>
      <c r="H144" s="41" t="e">
        <f>VLOOKUP($E144,'Liste de produits types'!$A$2:$E$136,4,FALSE)</f>
        <v>#N/A</v>
      </c>
      <c r="I144" s="43"/>
      <c r="J144" s="43"/>
      <c r="K144" s="43"/>
      <c r="L144" s="97"/>
      <c r="M144" s="97"/>
      <c r="N144" s="97"/>
    </row>
    <row r="145" spans="1:14" s="47" customFormat="1" ht="25.5" customHeight="1" x14ac:dyDescent="0.35">
      <c r="A145" s="71"/>
      <c r="B145" s="88"/>
      <c r="C145" s="88"/>
      <c r="D145" s="36"/>
      <c r="E145" s="36"/>
      <c r="F145" s="39" t="e">
        <f>VLOOKUP($E145,'Liste de produits types'!$A$2:$E$136,2,FALSE)</f>
        <v>#N/A</v>
      </c>
      <c r="G145" s="40" t="e">
        <f>VLOOKUP($E145,'Liste de produits types'!$A$2:$E$136,3,FALSE)</f>
        <v>#N/A</v>
      </c>
      <c r="H145" s="41" t="e">
        <f>VLOOKUP($E145,'Liste de produits types'!$A$2:$E$136,4,FALSE)</f>
        <v>#N/A</v>
      </c>
      <c r="I145" s="43"/>
      <c r="J145" s="43"/>
      <c r="K145" s="43"/>
      <c r="L145" s="97"/>
      <c r="M145" s="97"/>
      <c r="N145" s="97"/>
    </row>
    <row r="146" spans="1:14" s="47" customFormat="1" ht="25.5" customHeight="1" x14ac:dyDescent="0.35">
      <c r="A146" s="71"/>
      <c r="B146" s="88"/>
      <c r="C146" s="88"/>
      <c r="D146" s="36"/>
      <c r="E146" s="36"/>
      <c r="F146" s="39" t="e">
        <f>VLOOKUP($E146,'Liste de produits types'!$A$2:$E$136,2,FALSE)</f>
        <v>#N/A</v>
      </c>
      <c r="G146" s="40" t="e">
        <f>VLOOKUP($E146,'Liste de produits types'!$A$2:$E$136,3,FALSE)</f>
        <v>#N/A</v>
      </c>
      <c r="H146" s="41" t="e">
        <f>VLOOKUP($E146,'Liste de produits types'!$A$2:$E$136,4,FALSE)</f>
        <v>#N/A</v>
      </c>
      <c r="I146" s="43"/>
      <c r="J146" s="43"/>
      <c r="K146" s="43"/>
      <c r="L146" s="97"/>
      <c r="M146" s="97"/>
      <c r="N146" s="97"/>
    </row>
    <row r="147" spans="1:14" s="47" customFormat="1" ht="25.5" customHeight="1" x14ac:dyDescent="0.35">
      <c r="A147" s="71"/>
      <c r="B147" s="88"/>
      <c r="C147" s="88"/>
      <c r="D147" s="36"/>
      <c r="E147" s="36"/>
      <c r="F147" s="39" t="e">
        <f>VLOOKUP($E147,'Liste de produits types'!$A$2:$E$136,2,FALSE)</f>
        <v>#N/A</v>
      </c>
      <c r="G147" s="40" t="e">
        <f>VLOOKUP($E147,'Liste de produits types'!$A$2:$E$136,3,FALSE)</f>
        <v>#N/A</v>
      </c>
      <c r="H147" s="41" t="e">
        <f>VLOOKUP($E147,'Liste de produits types'!$A$2:$E$136,4,FALSE)</f>
        <v>#N/A</v>
      </c>
      <c r="I147" s="43"/>
      <c r="J147" s="43"/>
      <c r="K147" s="43"/>
      <c r="L147" s="97"/>
      <c r="M147" s="97"/>
      <c r="N147" s="97"/>
    </row>
    <row r="148" spans="1:14" s="47" customFormat="1" ht="25.5" customHeight="1" x14ac:dyDescent="0.35">
      <c r="A148" s="71"/>
      <c r="B148" s="88"/>
      <c r="C148" s="88"/>
      <c r="D148" s="36"/>
      <c r="E148" s="36"/>
      <c r="F148" s="39" t="e">
        <f>VLOOKUP($E148,'Liste de produits types'!$A$2:$E$136,2,FALSE)</f>
        <v>#N/A</v>
      </c>
      <c r="G148" s="40" t="e">
        <f>VLOOKUP($E148,'Liste de produits types'!$A$2:$E$136,3,FALSE)</f>
        <v>#N/A</v>
      </c>
      <c r="H148" s="41" t="e">
        <f>VLOOKUP($E148,'Liste de produits types'!$A$2:$E$136,4,FALSE)</f>
        <v>#N/A</v>
      </c>
      <c r="I148" s="43"/>
      <c r="J148" s="43"/>
      <c r="K148" s="43"/>
      <c r="L148" s="97"/>
      <c r="M148" s="97"/>
      <c r="N148" s="97"/>
    </row>
    <row r="149" spans="1:14" s="47" customFormat="1" ht="25.5" customHeight="1" x14ac:dyDescent="0.35">
      <c r="A149" s="71"/>
      <c r="B149" s="88"/>
      <c r="C149" s="88"/>
      <c r="D149" s="36"/>
      <c r="E149" s="36"/>
      <c r="F149" s="39" t="e">
        <f>VLOOKUP($E149,'Liste de produits types'!$A$2:$E$136,2,FALSE)</f>
        <v>#N/A</v>
      </c>
      <c r="G149" s="40" t="e">
        <f>VLOOKUP($E149,'Liste de produits types'!$A$2:$E$136,3,FALSE)</f>
        <v>#N/A</v>
      </c>
      <c r="H149" s="41" t="e">
        <f>VLOOKUP($E149,'Liste de produits types'!$A$2:$E$136,4,FALSE)</f>
        <v>#N/A</v>
      </c>
      <c r="I149" s="43"/>
      <c r="J149" s="43"/>
      <c r="K149" s="43"/>
      <c r="L149" s="97"/>
      <c r="M149" s="97"/>
      <c r="N149" s="97"/>
    </row>
    <row r="150" spans="1:14" s="47" customFormat="1" ht="25.5" customHeight="1" x14ac:dyDescent="0.35">
      <c r="A150" s="71"/>
      <c r="B150" s="88"/>
      <c r="C150" s="88"/>
      <c r="D150" s="36"/>
      <c r="E150" s="36"/>
      <c r="F150" s="39" t="e">
        <f>VLOOKUP($E150,'Liste de produits types'!$A$2:$E$136,2,FALSE)</f>
        <v>#N/A</v>
      </c>
      <c r="G150" s="40" t="e">
        <f>VLOOKUP($E150,'Liste de produits types'!$A$2:$E$136,3,FALSE)</f>
        <v>#N/A</v>
      </c>
      <c r="H150" s="41" t="e">
        <f>VLOOKUP($E150,'Liste de produits types'!$A$2:$E$136,4,FALSE)</f>
        <v>#N/A</v>
      </c>
      <c r="I150" s="43"/>
      <c r="J150" s="43"/>
      <c r="K150" s="43"/>
      <c r="L150" s="97"/>
      <c r="M150" s="97"/>
      <c r="N150" s="97"/>
    </row>
    <row r="151" spans="1:14" s="47" customFormat="1" ht="25.5" customHeight="1" x14ac:dyDescent="0.35">
      <c r="A151" s="71"/>
      <c r="B151" s="88"/>
      <c r="C151" s="88"/>
      <c r="D151" s="36"/>
      <c r="E151" s="36"/>
      <c r="F151" s="39" t="e">
        <f>VLOOKUP($E151,'Liste de produits types'!$A$2:$E$136,2,FALSE)</f>
        <v>#N/A</v>
      </c>
      <c r="G151" s="40" t="e">
        <f>VLOOKUP($E151,'Liste de produits types'!$A$2:$E$136,3,FALSE)</f>
        <v>#N/A</v>
      </c>
      <c r="H151" s="41" t="e">
        <f>VLOOKUP($E151,'Liste de produits types'!$A$2:$E$136,4,FALSE)</f>
        <v>#N/A</v>
      </c>
      <c r="I151" s="43"/>
      <c r="J151" s="43"/>
      <c r="K151" s="43"/>
      <c r="L151" s="97"/>
      <c r="M151" s="97"/>
      <c r="N151" s="97"/>
    </row>
    <row r="152" spans="1:14" s="47" customFormat="1" ht="25.5" customHeight="1" x14ac:dyDescent="0.35">
      <c r="A152" s="71"/>
      <c r="B152" s="88"/>
      <c r="C152" s="88"/>
      <c r="D152" s="36"/>
      <c r="E152" s="36"/>
      <c r="F152" s="39" t="e">
        <f>VLOOKUP($E152,'Liste de produits types'!$A$2:$E$136,2,FALSE)</f>
        <v>#N/A</v>
      </c>
      <c r="G152" s="40" t="e">
        <f>VLOOKUP($E152,'Liste de produits types'!$A$2:$E$136,3,FALSE)</f>
        <v>#N/A</v>
      </c>
      <c r="H152" s="41" t="e">
        <f>VLOOKUP($E152,'Liste de produits types'!$A$2:$E$136,4,FALSE)</f>
        <v>#N/A</v>
      </c>
      <c r="I152" s="43"/>
      <c r="J152" s="43"/>
      <c r="K152" s="43"/>
      <c r="L152" s="97"/>
      <c r="M152" s="97"/>
      <c r="N152" s="97"/>
    </row>
    <row r="153" spans="1:14" s="47" customFormat="1" ht="25.5" customHeight="1" x14ac:dyDescent="0.35">
      <c r="A153" s="71"/>
      <c r="B153" s="88"/>
      <c r="C153" s="88"/>
      <c r="D153" s="36"/>
      <c r="E153" s="36"/>
      <c r="F153" s="39" t="e">
        <f>VLOOKUP($E153,'Liste de produits types'!$A$2:$E$136,2,FALSE)</f>
        <v>#N/A</v>
      </c>
      <c r="G153" s="40" t="e">
        <f>VLOOKUP($E153,'Liste de produits types'!$A$2:$E$136,3,FALSE)</f>
        <v>#N/A</v>
      </c>
      <c r="H153" s="41" t="e">
        <f>VLOOKUP($E153,'Liste de produits types'!$A$2:$E$136,4,FALSE)</f>
        <v>#N/A</v>
      </c>
      <c r="I153" s="43"/>
      <c r="J153" s="43"/>
      <c r="K153" s="43"/>
      <c r="L153" s="97"/>
      <c r="M153" s="97"/>
      <c r="N153" s="97"/>
    </row>
    <row r="154" spans="1:14" s="47" customFormat="1" ht="25.5" customHeight="1" x14ac:dyDescent="0.35">
      <c r="A154" s="71"/>
      <c r="B154" s="88"/>
      <c r="C154" s="88"/>
      <c r="D154" s="36"/>
      <c r="E154" s="36"/>
      <c r="F154" s="39" t="e">
        <f>VLOOKUP($E154,'Liste de produits types'!$A$2:$E$136,2,FALSE)</f>
        <v>#N/A</v>
      </c>
      <c r="G154" s="40" t="e">
        <f>VLOOKUP($E154,'Liste de produits types'!$A$2:$E$136,3,FALSE)</f>
        <v>#N/A</v>
      </c>
      <c r="H154" s="41" t="e">
        <f>VLOOKUP($E154,'Liste de produits types'!$A$2:$E$136,4,FALSE)</f>
        <v>#N/A</v>
      </c>
      <c r="I154" s="43"/>
      <c r="J154" s="43"/>
      <c r="K154" s="43"/>
      <c r="L154" s="97"/>
      <c r="M154" s="97"/>
      <c r="N154" s="97"/>
    </row>
    <row r="155" spans="1:14" s="47" customFormat="1" ht="25.5" customHeight="1" x14ac:dyDescent="0.35">
      <c r="A155" s="71"/>
      <c r="B155" s="88"/>
      <c r="C155" s="88"/>
      <c r="D155" s="36"/>
      <c r="E155" s="36"/>
      <c r="F155" s="39" t="e">
        <f>VLOOKUP($E155,'Liste de produits types'!$A$2:$E$136,2,FALSE)</f>
        <v>#N/A</v>
      </c>
      <c r="G155" s="40" t="e">
        <f>VLOOKUP($E155,'Liste de produits types'!$A$2:$E$136,3,FALSE)</f>
        <v>#N/A</v>
      </c>
      <c r="H155" s="41" t="e">
        <f>VLOOKUP($E155,'Liste de produits types'!$A$2:$E$136,4,FALSE)</f>
        <v>#N/A</v>
      </c>
      <c r="I155" s="43"/>
      <c r="J155" s="43"/>
      <c r="K155" s="43"/>
      <c r="L155" s="97"/>
      <c r="M155" s="97"/>
      <c r="N155" s="97"/>
    </row>
    <row r="156" spans="1:14" s="47" customFormat="1" ht="25.5" customHeight="1" x14ac:dyDescent="0.35">
      <c r="A156" s="71"/>
      <c r="B156" s="88"/>
      <c r="C156" s="88"/>
      <c r="D156" s="36"/>
      <c r="E156" s="36"/>
      <c r="F156" s="39" t="e">
        <f>VLOOKUP($E156,'Liste de produits types'!$A$2:$E$136,2,FALSE)</f>
        <v>#N/A</v>
      </c>
      <c r="G156" s="40" t="e">
        <f>VLOOKUP($E156,'Liste de produits types'!$A$2:$E$136,3,FALSE)</f>
        <v>#N/A</v>
      </c>
      <c r="H156" s="41" t="e">
        <f>VLOOKUP($E156,'Liste de produits types'!$A$2:$E$136,4,FALSE)</f>
        <v>#N/A</v>
      </c>
      <c r="I156" s="43"/>
      <c r="J156" s="43"/>
      <c r="K156" s="43"/>
      <c r="L156" s="97"/>
      <c r="M156" s="97"/>
      <c r="N156" s="97"/>
    </row>
    <row r="157" spans="1:14" s="47" customFormat="1" ht="25.5" customHeight="1" x14ac:dyDescent="0.35">
      <c r="A157" s="71"/>
      <c r="B157" s="88"/>
      <c r="C157" s="88"/>
      <c r="D157" s="36"/>
      <c r="E157" s="36"/>
      <c r="F157" s="39" t="e">
        <f>VLOOKUP($E157,'Liste de produits types'!$A$2:$E$136,2,FALSE)</f>
        <v>#N/A</v>
      </c>
      <c r="G157" s="40" t="e">
        <f>VLOOKUP($E157,'Liste de produits types'!$A$2:$E$136,3,FALSE)</f>
        <v>#N/A</v>
      </c>
      <c r="H157" s="41" t="e">
        <f>VLOOKUP($E157,'Liste de produits types'!$A$2:$E$136,4,FALSE)</f>
        <v>#N/A</v>
      </c>
      <c r="I157" s="43"/>
      <c r="J157" s="43"/>
      <c r="K157" s="43"/>
      <c r="L157" s="97"/>
      <c r="M157" s="97"/>
      <c r="N157" s="97"/>
    </row>
    <row r="158" spans="1:14" s="47" customFormat="1" ht="25.5" customHeight="1" x14ac:dyDescent="0.35">
      <c r="A158" s="71"/>
      <c r="B158" s="88"/>
      <c r="C158" s="88"/>
      <c r="D158" s="36"/>
      <c r="E158" s="36"/>
      <c r="F158" s="39" t="e">
        <f>VLOOKUP($E158,'Liste de produits types'!$A$2:$E$136,2,FALSE)</f>
        <v>#N/A</v>
      </c>
      <c r="G158" s="40" t="e">
        <f>VLOOKUP($E158,'Liste de produits types'!$A$2:$E$136,3,FALSE)</f>
        <v>#N/A</v>
      </c>
      <c r="H158" s="41" t="e">
        <f>VLOOKUP($E158,'Liste de produits types'!$A$2:$E$136,4,FALSE)</f>
        <v>#N/A</v>
      </c>
      <c r="I158" s="43"/>
      <c r="J158" s="43"/>
      <c r="K158" s="43"/>
      <c r="L158" s="97"/>
      <c r="M158" s="97"/>
      <c r="N158" s="97"/>
    </row>
    <row r="159" spans="1:14" s="47" customFormat="1" ht="25.5" customHeight="1" x14ac:dyDescent="0.35">
      <c r="A159" s="71"/>
      <c r="B159" s="88"/>
      <c r="C159" s="88"/>
      <c r="D159" s="36"/>
      <c r="E159" s="36"/>
      <c r="F159" s="39" t="e">
        <f>VLOOKUP($E159,'Liste de produits types'!$A$2:$E$136,2,FALSE)</f>
        <v>#N/A</v>
      </c>
      <c r="G159" s="40" t="e">
        <f>VLOOKUP($E159,'Liste de produits types'!$A$2:$E$136,3,FALSE)</f>
        <v>#N/A</v>
      </c>
      <c r="H159" s="41" t="e">
        <f>VLOOKUP($E159,'Liste de produits types'!$A$2:$E$136,4,FALSE)</f>
        <v>#N/A</v>
      </c>
      <c r="I159" s="43"/>
      <c r="J159" s="43"/>
      <c r="K159" s="43"/>
      <c r="L159" s="97"/>
      <c r="M159" s="97"/>
      <c r="N159" s="97"/>
    </row>
    <row r="160" spans="1:14" s="47" customFormat="1" ht="25.5" customHeight="1" x14ac:dyDescent="0.35">
      <c r="A160" s="71"/>
      <c r="B160" s="88"/>
      <c r="C160" s="88"/>
      <c r="D160" s="36"/>
      <c r="E160" s="36"/>
      <c r="F160" s="39" t="e">
        <f>VLOOKUP($E160,'Liste de produits types'!$A$2:$E$136,2,FALSE)</f>
        <v>#N/A</v>
      </c>
      <c r="G160" s="40" t="e">
        <f>VLOOKUP($E160,'Liste de produits types'!$A$2:$E$136,3,FALSE)</f>
        <v>#N/A</v>
      </c>
      <c r="H160" s="41" t="e">
        <f>VLOOKUP($E160,'Liste de produits types'!$A$2:$E$136,4,FALSE)</f>
        <v>#N/A</v>
      </c>
      <c r="I160" s="43"/>
      <c r="J160" s="43"/>
      <c r="K160" s="43"/>
      <c r="L160" s="97"/>
      <c r="M160" s="97"/>
      <c r="N160" s="97"/>
    </row>
    <row r="161" spans="1:14" s="47" customFormat="1" ht="25.5" customHeight="1" x14ac:dyDescent="0.35">
      <c r="A161" s="71"/>
      <c r="B161" s="88"/>
      <c r="C161" s="88"/>
      <c r="D161" s="36"/>
      <c r="E161" s="36"/>
      <c r="F161" s="39" t="e">
        <f>VLOOKUP($E161,'Liste de produits types'!$A$2:$E$136,2,FALSE)</f>
        <v>#N/A</v>
      </c>
      <c r="G161" s="40" t="e">
        <f>VLOOKUP($E161,'Liste de produits types'!$A$2:$E$136,3,FALSE)</f>
        <v>#N/A</v>
      </c>
      <c r="H161" s="41" t="e">
        <f>VLOOKUP($E161,'Liste de produits types'!$A$2:$E$136,4,FALSE)</f>
        <v>#N/A</v>
      </c>
      <c r="I161" s="43"/>
      <c r="J161" s="43"/>
      <c r="K161" s="43"/>
      <c r="L161" s="97"/>
      <c r="M161" s="97"/>
      <c r="N161" s="97"/>
    </row>
    <row r="162" spans="1:14" s="47" customFormat="1" ht="25.5" customHeight="1" x14ac:dyDescent="0.35">
      <c r="A162" s="71"/>
      <c r="B162" s="88"/>
      <c r="C162" s="88"/>
      <c r="D162" s="36"/>
      <c r="E162" s="36"/>
      <c r="F162" s="39" t="e">
        <f>VLOOKUP($E162,'Liste de produits types'!$A$2:$E$136,2,FALSE)</f>
        <v>#N/A</v>
      </c>
      <c r="G162" s="40" t="e">
        <f>VLOOKUP($E162,'Liste de produits types'!$A$2:$E$136,3,FALSE)</f>
        <v>#N/A</v>
      </c>
      <c r="H162" s="41" t="e">
        <f>VLOOKUP($E162,'Liste de produits types'!$A$2:$E$136,4,FALSE)</f>
        <v>#N/A</v>
      </c>
      <c r="I162" s="43"/>
      <c r="J162" s="43"/>
      <c r="K162" s="43"/>
      <c r="L162" s="97"/>
      <c r="M162" s="97"/>
      <c r="N162" s="97"/>
    </row>
    <row r="163" spans="1:14" s="47" customFormat="1" ht="25.5" customHeight="1" x14ac:dyDescent="0.35">
      <c r="A163" s="71"/>
      <c r="B163" s="88"/>
      <c r="C163" s="88"/>
      <c r="D163" s="36"/>
      <c r="E163" s="36"/>
      <c r="F163" s="39" t="e">
        <f>VLOOKUP($E163,'Liste de produits types'!$A$2:$E$136,2,FALSE)</f>
        <v>#N/A</v>
      </c>
      <c r="G163" s="40" t="e">
        <f>VLOOKUP($E163,'Liste de produits types'!$A$2:$E$136,3,FALSE)</f>
        <v>#N/A</v>
      </c>
      <c r="H163" s="41" t="e">
        <f>VLOOKUP($E163,'Liste de produits types'!$A$2:$E$136,4,FALSE)</f>
        <v>#N/A</v>
      </c>
      <c r="I163" s="43"/>
      <c r="J163" s="43"/>
      <c r="K163" s="43"/>
      <c r="L163" s="97"/>
      <c r="M163" s="97"/>
      <c r="N163" s="97"/>
    </row>
    <row r="164" spans="1:14" s="47" customFormat="1" ht="25.5" customHeight="1" x14ac:dyDescent="0.35">
      <c r="A164" s="71"/>
      <c r="B164" s="88"/>
      <c r="C164" s="88"/>
      <c r="D164" s="36"/>
      <c r="E164" s="36"/>
      <c r="F164" s="39" t="e">
        <f>VLOOKUP($E164,'Liste de produits types'!$A$2:$E$136,2,FALSE)</f>
        <v>#N/A</v>
      </c>
      <c r="G164" s="40" t="e">
        <f>VLOOKUP($E164,'Liste de produits types'!$A$2:$E$136,3,FALSE)</f>
        <v>#N/A</v>
      </c>
      <c r="H164" s="41" t="e">
        <f>VLOOKUP($E164,'Liste de produits types'!$A$2:$E$136,4,FALSE)</f>
        <v>#N/A</v>
      </c>
      <c r="I164" s="43"/>
      <c r="J164" s="43"/>
      <c r="K164" s="43"/>
      <c r="L164" s="97"/>
      <c r="M164" s="97"/>
      <c r="N164" s="97"/>
    </row>
    <row r="165" spans="1:14" s="47" customFormat="1" ht="25.5" customHeight="1" x14ac:dyDescent="0.35">
      <c r="A165" s="71"/>
      <c r="B165" s="88"/>
      <c r="C165" s="88"/>
      <c r="D165" s="36"/>
      <c r="E165" s="36"/>
      <c r="F165" s="39" t="e">
        <f>VLOOKUP($E165,'Liste de produits types'!$A$2:$E$136,2,FALSE)</f>
        <v>#N/A</v>
      </c>
      <c r="G165" s="40" t="e">
        <f>VLOOKUP($E165,'Liste de produits types'!$A$2:$E$136,3,FALSE)</f>
        <v>#N/A</v>
      </c>
      <c r="H165" s="41" t="e">
        <f>VLOOKUP($E165,'Liste de produits types'!$A$2:$E$136,4,FALSE)</f>
        <v>#N/A</v>
      </c>
      <c r="I165" s="43"/>
      <c r="J165" s="43"/>
      <c r="K165" s="43"/>
      <c r="L165" s="97"/>
      <c r="M165" s="97"/>
      <c r="N165" s="97"/>
    </row>
    <row r="166" spans="1:14" s="47" customFormat="1" ht="25.5" customHeight="1" x14ac:dyDescent="0.35">
      <c r="A166" s="71"/>
      <c r="B166" s="88"/>
      <c r="C166" s="88"/>
      <c r="D166" s="36"/>
      <c r="E166" s="36"/>
      <c r="F166" s="39" t="e">
        <f>VLOOKUP($E166,'Liste de produits types'!$A$2:$E$136,2,FALSE)</f>
        <v>#N/A</v>
      </c>
      <c r="G166" s="40" t="e">
        <f>VLOOKUP($E166,'Liste de produits types'!$A$2:$E$136,3,FALSE)</f>
        <v>#N/A</v>
      </c>
      <c r="H166" s="41" t="e">
        <f>VLOOKUP($E166,'Liste de produits types'!$A$2:$E$136,4,FALSE)</f>
        <v>#N/A</v>
      </c>
      <c r="I166" s="43"/>
      <c r="J166" s="43"/>
      <c r="K166" s="43"/>
      <c r="L166" s="97"/>
      <c r="M166" s="97"/>
      <c r="N166" s="97"/>
    </row>
    <row r="167" spans="1:14" s="47" customFormat="1" ht="25.5" customHeight="1" x14ac:dyDescent="0.35">
      <c r="A167" s="71"/>
      <c r="B167" s="88"/>
      <c r="C167" s="88"/>
      <c r="D167" s="36"/>
      <c r="E167" s="36"/>
      <c r="F167" s="39" t="e">
        <f>VLOOKUP($E167,'Liste de produits types'!$A$2:$E$136,2,FALSE)</f>
        <v>#N/A</v>
      </c>
      <c r="G167" s="40" t="e">
        <f>VLOOKUP($E167,'Liste de produits types'!$A$2:$E$136,3,FALSE)</f>
        <v>#N/A</v>
      </c>
      <c r="H167" s="41" t="e">
        <f>VLOOKUP($E167,'Liste de produits types'!$A$2:$E$136,4,FALSE)</f>
        <v>#N/A</v>
      </c>
      <c r="I167" s="43"/>
      <c r="J167" s="43"/>
      <c r="K167" s="43"/>
      <c r="L167" s="97"/>
      <c r="M167" s="97"/>
      <c r="N167" s="97"/>
    </row>
    <row r="168" spans="1:14" s="47" customFormat="1" ht="25.5" customHeight="1" x14ac:dyDescent="0.35">
      <c r="A168" s="71"/>
      <c r="B168" s="88"/>
      <c r="C168" s="88"/>
      <c r="D168" s="36"/>
      <c r="E168" s="36"/>
      <c r="F168" s="39" t="e">
        <f>VLOOKUP($E168,'Liste de produits types'!$A$2:$E$136,2,FALSE)</f>
        <v>#N/A</v>
      </c>
      <c r="G168" s="40" t="e">
        <f>VLOOKUP($E168,'Liste de produits types'!$A$2:$E$136,3,FALSE)</f>
        <v>#N/A</v>
      </c>
      <c r="H168" s="41" t="e">
        <f>VLOOKUP($E168,'Liste de produits types'!$A$2:$E$136,4,FALSE)</f>
        <v>#N/A</v>
      </c>
      <c r="I168" s="43"/>
      <c r="J168" s="43"/>
      <c r="K168" s="43"/>
      <c r="L168" s="97"/>
      <c r="M168" s="97"/>
      <c r="N168" s="97"/>
    </row>
    <row r="169" spans="1:14" s="47" customFormat="1" ht="25.5" customHeight="1" x14ac:dyDescent="0.35">
      <c r="A169" s="71"/>
      <c r="B169" s="88"/>
      <c r="C169" s="88"/>
      <c r="D169" s="36"/>
      <c r="E169" s="36"/>
      <c r="F169" s="39" t="e">
        <f>VLOOKUP($E169,'Liste de produits types'!$A$2:$E$136,2,FALSE)</f>
        <v>#N/A</v>
      </c>
      <c r="G169" s="40" t="e">
        <f>VLOOKUP($E169,'Liste de produits types'!$A$2:$E$136,3,FALSE)</f>
        <v>#N/A</v>
      </c>
      <c r="H169" s="41" t="e">
        <f>VLOOKUP($E169,'Liste de produits types'!$A$2:$E$136,4,FALSE)</f>
        <v>#N/A</v>
      </c>
      <c r="I169" s="43"/>
      <c r="J169" s="43"/>
      <c r="K169" s="43"/>
      <c r="L169" s="97"/>
      <c r="M169" s="97"/>
      <c r="N169" s="97"/>
    </row>
    <row r="170" spans="1:14" s="47" customFormat="1" ht="25.5" customHeight="1" x14ac:dyDescent="0.35">
      <c r="A170" s="71"/>
      <c r="B170" s="88"/>
      <c r="C170" s="88"/>
      <c r="D170" s="36"/>
      <c r="E170" s="36"/>
      <c r="F170" s="39" t="e">
        <f>VLOOKUP($E170,'Liste de produits types'!$A$2:$E$136,2,FALSE)</f>
        <v>#N/A</v>
      </c>
      <c r="G170" s="40" t="e">
        <f>VLOOKUP($E170,'Liste de produits types'!$A$2:$E$136,3,FALSE)</f>
        <v>#N/A</v>
      </c>
      <c r="H170" s="41" t="e">
        <f>VLOOKUP($E170,'Liste de produits types'!$A$2:$E$136,4,FALSE)</f>
        <v>#N/A</v>
      </c>
      <c r="I170" s="43"/>
      <c r="J170" s="43"/>
      <c r="K170" s="43"/>
      <c r="L170" s="97"/>
      <c r="M170" s="97"/>
      <c r="N170" s="97"/>
    </row>
    <row r="171" spans="1:14" s="47" customFormat="1" ht="25.5" customHeight="1" x14ac:dyDescent="0.35">
      <c r="A171" s="71"/>
      <c r="B171" s="88"/>
      <c r="C171" s="88"/>
      <c r="D171" s="36"/>
      <c r="E171" s="36"/>
      <c r="F171" s="39" t="e">
        <f>VLOOKUP($E171,'Liste de produits types'!$A$2:$E$136,2,FALSE)</f>
        <v>#N/A</v>
      </c>
      <c r="G171" s="40" t="e">
        <f>VLOOKUP($E171,'Liste de produits types'!$A$2:$E$136,3,FALSE)</f>
        <v>#N/A</v>
      </c>
      <c r="H171" s="41" t="e">
        <f>VLOOKUP($E171,'Liste de produits types'!$A$2:$E$136,4,FALSE)</f>
        <v>#N/A</v>
      </c>
      <c r="I171" s="43"/>
      <c r="J171" s="43"/>
      <c r="K171" s="43"/>
      <c r="L171" s="97"/>
      <c r="M171" s="97"/>
      <c r="N171" s="97"/>
    </row>
    <row r="172" spans="1:14" s="47" customFormat="1" ht="25.5" customHeight="1" x14ac:dyDescent="0.35">
      <c r="A172" s="71"/>
      <c r="B172" s="88"/>
      <c r="C172" s="88"/>
      <c r="D172" s="36"/>
      <c r="E172" s="36"/>
      <c r="F172" s="39" t="e">
        <f>VLOOKUP($E172,'Liste de produits types'!$A$2:$E$136,2,FALSE)</f>
        <v>#N/A</v>
      </c>
      <c r="G172" s="40" t="e">
        <f>VLOOKUP($E172,'Liste de produits types'!$A$2:$E$136,3,FALSE)</f>
        <v>#N/A</v>
      </c>
      <c r="H172" s="41" t="e">
        <f>VLOOKUP($E172,'Liste de produits types'!$A$2:$E$136,4,FALSE)</f>
        <v>#N/A</v>
      </c>
      <c r="I172" s="43"/>
      <c r="J172" s="43"/>
      <c r="K172" s="43"/>
      <c r="L172" s="97"/>
      <c r="M172" s="97"/>
      <c r="N172" s="97"/>
    </row>
    <row r="173" spans="1:14" s="47" customFormat="1" ht="25.5" customHeight="1" x14ac:dyDescent="0.35">
      <c r="A173" s="71"/>
      <c r="B173" s="88"/>
      <c r="C173" s="88"/>
      <c r="D173" s="36"/>
      <c r="E173" s="36"/>
      <c r="F173" s="39" t="e">
        <f>VLOOKUP($E173,'Liste de produits types'!$A$2:$E$136,2,FALSE)</f>
        <v>#N/A</v>
      </c>
      <c r="G173" s="40" t="e">
        <f>VLOOKUP($E173,'Liste de produits types'!$A$2:$E$136,3,FALSE)</f>
        <v>#N/A</v>
      </c>
      <c r="H173" s="41" t="e">
        <f>VLOOKUP($E173,'Liste de produits types'!$A$2:$E$136,4,FALSE)</f>
        <v>#N/A</v>
      </c>
      <c r="I173" s="43"/>
      <c r="J173" s="43"/>
      <c r="K173" s="43"/>
      <c r="L173" s="97"/>
      <c r="M173" s="97"/>
      <c r="N173" s="97"/>
    </row>
    <row r="174" spans="1:14" s="47" customFormat="1" ht="25.5" customHeight="1" x14ac:dyDescent="0.35">
      <c r="A174" s="71"/>
      <c r="B174" s="88"/>
      <c r="C174" s="88"/>
      <c r="D174" s="36"/>
      <c r="E174" s="36"/>
      <c r="F174" s="39" t="e">
        <f>VLOOKUP($E174,'Liste de produits types'!$A$2:$E$136,2,FALSE)</f>
        <v>#N/A</v>
      </c>
      <c r="G174" s="40" t="e">
        <f>VLOOKUP($E174,'Liste de produits types'!$A$2:$E$136,3,FALSE)</f>
        <v>#N/A</v>
      </c>
      <c r="H174" s="41" t="e">
        <f>VLOOKUP($E174,'Liste de produits types'!$A$2:$E$136,4,FALSE)</f>
        <v>#N/A</v>
      </c>
      <c r="I174" s="43"/>
      <c r="J174" s="43"/>
      <c r="K174" s="43"/>
      <c r="L174" s="97"/>
      <c r="M174" s="97"/>
      <c r="N174" s="97"/>
    </row>
    <row r="175" spans="1:14" s="47" customFormat="1" ht="25.5" customHeight="1" x14ac:dyDescent="0.35">
      <c r="A175" s="71"/>
      <c r="B175" s="88"/>
      <c r="C175" s="88"/>
      <c r="D175" s="36"/>
      <c r="E175" s="36"/>
      <c r="F175" s="39" t="e">
        <f>VLOOKUP($E175,'Liste de produits types'!$A$2:$E$136,2,FALSE)</f>
        <v>#N/A</v>
      </c>
      <c r="G175" s="40" t="e">
        <f>VLOOKUP($E175,'Liste de produits types'!$A$2:$E$136,3,FALSE)</f>
        <v>#N/A</v>
      </c>
      <c r="H175" s="41" t="e">
        <f>VLOOKUP($E175,'Liste de produits types'!$A$2:$E$136,4,FALSE)</f>
        <v>#N/A</v>
      </c>
      <c r="I175" s="43"/>
      <c r="J175" s="43"/>
      <c r="K175" s="43"/>
      <c r="L175" s="97"/>
      <c r="M175" s="97"/>
      <c r="N175" s="97"/>
    </row>
    <row r="176" spans="1:14" s="47" customFormat="1" ht="25.5" customHeight="1" x14ac:dyDescent="0.35">
      <c r="A176" s="71"/>
      <c r="B176" s="88"/>
      <c r="C176" s="88"/>
      <c r="D176" s="36"/>
      <c r="E176" s="36"/>
      <c r="F176" s="39" t="e">
        <f>VLOOKUP($E176,'Liste de produits types'!$A$2:$E$136,2,FALSE)</f>
        <v>#N/A</v>
      </c>
      <c r="G176" s="40" t="e">
        <f>VLOOKUP($E176,'Liste de produits types'!$A$2:$E$136,3,FALSE)</f>
        <v>#N/A</v>
      </c>
      <c r="H176" s="41" t="e">
        <f>VLOOKUP($E176,'Liste de produits types'!$A$2:$E$136,4,FALSE)</f>
        <v>#N/A</v>
      </c>
      <c r="I176" s="43"/>
      <c r="J176" s="43"/>
      <c r="K176" s="43"/>
      <c r="L176" s="97"/>
      <c r="M176" s="97"/>
      <c r="N176" s="97"/>
    </row>
    <row r="177" spans="1:14" s="47" customFormat="1" ht="25.5" customHeight="1" x14ac:dyDescent="0.35">
      <c r="A177" s="71"/>
      <c r="B177" s="88"/>
      <c r="C177" s="88"/>
      <c r="D177" s="36"/>
      <c r="E177" s="36"/>
      <c r="F177" s="39" t="e">
        <f>VLOOKUP($E177,'Liste de produits types'!$A$2:$E$136,2,FALSE)</f>
        <v>#N/A</v>
      </c>
      <c r="G177" s="40" t="e">
        <f>VLOOKUP($E177,'Liste de produits types'!$A$2:$E$136,3,FALSE)</f>
        <v>#N/A</v>
      </c>
      <c r="H177" s="41" t="e">
        <f>VLOOKUP($E177,'Liste de produits types'!$A$2:$E$136,4,FALSE)</f>
        <v>#N/A</v>
      </c>
      <c r="I177" s="43"/>
      <c r="J177" s="43"/>
      <c r="K177" s="43"/>
      <c r="L177" s="97"/>
      <c r="M177" s="97"/>
      <c r="N177" s="97"/>
    </row>
    <row r="178" spans="1:14" s="47" customFormat="1" ht="25.5" customHeight="1" x14ac:dyDescent="0.35">
      <c r="A178" s="71"/>
      <c r="B178" s="88"/>
      <c r="C178" s="88"/>
      <c r="D178" s="36"/>
      <c r="E178" s="36"/>
      <c r="F178" s="39" t="e">
        <f>VLOOKUP($E178,'Liste de produits types'!$A$2:$E$136,2,FALSE)</f>
        <v>#N/A</v>
      </c>
      <c r="G178" s="40" t="e">
        <f>VLOOKUP($E178,'Liste de produits types'!$A$2:$E$136,3,FALSE)</f>
        <v>#N/A</v>
      </c>
      <c r="H178" s="41" t="e">
        <f>VLOOKUP($E178,'Liste de produits types'!$A$2:$E$136,4,FALSE)</f>
        <v>#N/A</v>
      </c>
      <c r="I178" s="43"/>
      <c r="J178" s="43"/>
      <c r="K178" s="43"/>
      <c r="L178" s="97"/>
      <c r="M178" s="97"/>
      <c r="N178" s="97"/>
    </row>
    <row r="179" spans="1:14" s="47" customFormat="1" ht="25.5" customHeight="1" x14ac:dyDescent="0.35">
      <c r="A179" s="71"/>
      <c r="B179" s="88"/>
      <c r="C179" s="88"/>
      <c r="D179" s="36"/>
      <c r="E179" s="36"/>
      <c r="F179" s="39" t="e">
        <f>VLOOKUP($E179,'Liste de produits types'!$A$2:$E$136,2,FALSE)</f>
        <v>#N/A</v>
      </c>
      <c r="G179" s="40" t="e">
        <f>VLOOKUP($E179,'Liste de produits types'!$A$2:$E$136,3,FALSE)</f>
        <v>#N/A</v>
      </c>
      <c r="H179" s="41" t="e">
        <f>VLOOKUP($E179,'Liste de produits types'!$A$2:$E$136,4,FALSE)</f>
        <v>#N/A</v>
      </c>
      <c r="I179" s="43"/>
      <c r="J179" s="43"/>
      <c r="K179" s="43"/>
      <c r="L179" s="97"/>
      <c r="M179" s="97"/>
      <c r="N179" s="97"/>
    </row>
    <row r="180" spans="1:14" s="47" customFormat="1" ht="25.5" customHeight="1" x14ac:dyDescent="0.35">
      <c r="A180" s="71"/>
      <c r="B180" s="88"/>
      <c r="C180" s="88"/>
      <c r="D180" s="36"/>
      <c r="E180" s="36"/>
      <c r="F180" s="39" t="e">
        <f>VLOOKUP($E180,'Liste de produits types'!$A$2:$E$136,2,FALSE)</f>
        <v>#N/A</v>
      </c>
      <c r="G180" s="40" t="e">
        <f>VLOOKUP($E180,'Liste de produits types'!$A$2:$E$136,3,FALSE)</f>
        <v>#N/A</v>
      </c>
      <c r="H180" s="41" t="e">
        <f>VLOOKUP($E180,'Liste de produits types'!$A$2:$E$136,4,FALSE)</f>
        <v>#N/A</v>
      </c>
      <c r="I180" s="43"/>
      <c r="J180" s="43"/>
      <c r="K180" s="43"/>
      <c r="L180" s="97"/>
      <c r="M180" s="97"/>
      <c r="N180" s="97"/>
    </row>
    <row r="181" spans="1:14" s="47" customFormat="1" ht="25.5" customHeight="1" x14ac:dyDescent="0.35">
      <c r="A181" s="71"/>
      <c r="B181" s="88"/>
      <c r="C181" s="88"/>
      <c r="D181" s="36"/>
      <c r="E181" s="36"/>
      <c r="F181" s="39" t="e">
        <f>VLOOKUP($E181,'Liste de produits types'!$A$2:$E$136,2,FALSE)</f>
        <v>#N/A</v>
      </c>
      <c r="G181" s="40" t="e">
        <f>VLOOKUP($E181,'Liste de produits types'!$A$2:$E$136,3,FALSE)</f>
        <v>#N/A</v>
      </c>
      <c r="H181" s="41" t="e">
        <f>VLOOKUP($E181,'Liste de produits types'!$A$2:$E$136,4,FALSE)</f>
        <v>#N/A</v>
      </c>
      <c r="I181" s="43"/>
      <c r="J181" s="43"/>
      <c r="K181" s="43"/>
      <c r="L181" s="97"/>
      <c r="M181" s="97"/>
      <c r="N181" s="97"/>
    </row>
    <row r="182" spans="1:14" s="47" customFormat="1" ht="25.5" customHeight="1" x14ac:dyDescent="0.35">
      <c r="A182" s="71"/>
      <c r="B182" s="88"/>
      <c r="C182" s="88"/>
      <c r="D182" s="36"/>
      <c r="E182" s="36"/>
      <c r="F182" s="39" t="e">
        <f>VLOOKUP($E182,'Liste de produits types'!$A$2:$E$136,2,FALSE)</f>
        <v>#N/A</v>
      </c>
      <c r="G182" s="40" t="e">
        <f>VLOOKUP($E182,'Liste de produits types'!$A$2:$E$136,3,FALSE)</f>
        <v>#N/A</v>
      </c>
      <c r="H182" s="41" t="e">
        <f>VLOOKUP($E182,'Liste de produits types'!$A$2:$E$136,4,FALSE)</f>
        <v>#N/A</v>
      </c>
      <c r="I182" s="43"/>
      <c r="J182" s="43"/>
      <c r="K182" s="43"/>
      <c r="L182" s="97"/>
      <c r="M182" s="97"/>
      <c r="N182" s="97"/>
    </row>
    <row r="183" spans="1:14" s="47" customFormat="1" ht="25.5" customHeight="1" x14ac:dyDescent="0.35">
      <c r="A183" s="71"/>
      <c r="B183" s="88"/>
      <c r="C183" s="88"/>
      <c r="D183" s="36"/>
      <c r="E183" s="36"/>
      <c r="F183" s="39" t="e">
        <f>VLOOKUP($E183,'Liste de produits types'!$A$2:$E$136,2,FALSE)</f>
        <v>#N/A</v>
      </c>
      <c r="G183" s="40" t="e">
        <f>VLOOKUP($E183,'Liste de produits types'!$A$2:$E$136,3,FALSE)</f>
        <v>#N/A</v>
      </c>
      <c r="H183" s="41" t="e">
        <f>VLOOKUP($E183,'Liste de produits types'!$A$2:$E$136,4,FALSE)</f>
        <v>#N/A</v>
      </c>
      <c r="I183" s="43"/>
      <c r="J183" s="43"/>
      <c r="K183" s="43"/>
      <c r="L183" s="97"/>
      <c r="M183" s="97"/>
      <c r="N183" s="97"/>
    </row>
    <row r="184" spans="1:14" s="47" customFormat="1" ht="25.5" customHeight="1" x14ac:dyDescent="0.35">
      <c r="A184" s="71"/>
      <c r="B184" s="88"/>
      <c r="C184" s="88"/>
      <c r="D184" s="36"/>
      <c r="E184" s="36"/>
      <c r="F184" s="39" t="e">
        <f>VLOOKUP($E184,'Liste de produits types'!$A$2:$E$136,2,FALSE)</f>
        <v>#N/A</v>
      </c>
      <c r="G184" s="40" t="e">
        <f>VLOOKUP($E184,'Liste de produits types'!$A$2:$E$136,3,FALSE)</f>
        <v>#N/A</v>
      </c>
      <c r="H184" s="41" t="e">
        <f>VLOOKUP($E184,'Liste de produits types'!$A$2:$E$136,4,FALSE)</f>
        <v>#N/A</v>
      </c>
      <c r="I184" s="43"/>
      <c r="J184" s="43"/>
      <c r="K184" s="43"/>
      <c r="L184" s="97"/>
      <c r="M184" s="97"/>
      <c r="N184" s="97"/>
    </row>
    <row r="185" spans="1:14" s="47" customFormat="1" ht="25.5" customHeight="1" x14ac:dyDescent="0.35">
      <c r="A185" s="71"/>
      <c r="B185" s="88"/>
      <c r="C185" s="88"/>
      <c r="D185" s="36"/>
      <c r="E185" s="36"/>
      <c r="F185" s="39" t="e">
        <f>VLOOKUP($E185,'Liste de produits types'!$A$2:$E$136,2,FALSE)</f>
        <v>#N/A</v>
      </c>
      <c r="G185" s="40" t="e">
        <f>VLOOKUP($E185,'Liste de produits types'!$A$2:$E$136,3,FALSE)</f>
        <v>#N/A</v>
      </c>
      <c r="H185" s="41" t="e">
        <f>VLOOKUP($E185,'Liste de produits types'!$A$2:$E$136,4,FALSE)</f>
        <v>#N/A</v>
      </c>
      <c r="I185" s="43"/>
      <c r="J185" s="43"/>
      <c r="K185" s="43"/>
      <c r="L185" s="97"/>
      <c r="M185" s="97"/>
      <c r="N185" s="97"/>
    </row>
    <row r="186" spans="1:14" s="47" customFormat="1" ht="25.5" customHeight="1" x14ac:dyDescent="0.35">
      <c r="A186" s="71"/>
      <c r="B186" s="88"/>
      <c r="C186" s="88"/>
      <c r="D186" s="36"/>
      <c r="E186" s="36"/>
      <c r="F186" s="39" t="e">
        <f>VLOOKUP($E186,'Liste de produits types'!$A$2:$E$136,2,FALSE)</f>
        <v>#N/A</v>
      </c>
      <c r="G186" s="40" t="e">
        <f>VLOOKUP($E186,'Liste de produits types'!$A$2:$E$136,3,FALSE)</f>
        <v>#N/A</v>
      </c>
      <c r="H186" s="41" t="e">
        <f>VLOOKUP($E186,'Liste de produits types'!$A$2:$E$136,4,FALSE)</f>
        <v>#N/A</v>
      </c>
      <c r="I186" s="43"/>
      <c r="J186" s="43"/>
      <c r="K186" s="43"/>
      <c r="L186" s="97"/>
      <c r="M186" s="97"/>
      <c r="N186" s="97"/>
    </row>
    <row r="187" spans="1:14" s="47" customFormat="1" ht="25.5" customHeight="1" x14ac:dyDescent="0.35">
      <c r="A187" s="71"/>
      <c r="B187" s="88"/>
      <c r="C187" s="88"/>
      <c r="D187" s="36"/>
      <c r="E187" s="36"/>
      <c r="F187" s="39" t="e">
        <f>VLOOKUP($E187,'Liste de produits types'!$A$2:$E$136,2,FALSE)</f>
        <v>#N/A</v>
      </c>
      <c r="G187" s="40" t="e">
        <f>VLOOKUP($E187,'Liste de produits types'!$A$2:$E$136,3,FALSE)</f>
        <v>#N/A</v>
      </c>
      <c r="H187" s="41" t="e">
        <f>VLOOKUP($E187,'Liste de produits types'!$A$2:$E$136,4,FALSE)</f>
        <v>#N/A</v>
      </c>
      <c r="I187" s="43"/>
      <c r="J187" s="43"/>
      <c r="K187" s="43"/>
      <c r="L187" s="97"/>
      <c r="M187" s="97"/>
      <c r="N187" s="97"/>
    </row>
    <row r="188" spans="1:14" s="47" customFormat="1" ht="25.5" customHeight="1" x14ac:dyDescent="0.35">
      <c r="A188" s="71"/>
      <c r="B188" s="88"/>
      <c r="C188" s="88"/>
      <c r="D188" s="36"/>
      <c r="E188" s="36"/>
      <c r="F188" s="39" t="e">
        <f>VLOOKUP($E188,'Liste de produits types'!$A$2:$E$136,2,FALSE)</f>
        <v>#N/A</v>
      </c>
      <c r="G188" s="40" t="e">
        <f>VLOOKUP($E188,'Liste de produits types'!$A$2:$E$136,3,FALSE)</f>
        <v>#N/A</v>
      </c>
      <c r="H188" s="41" t="e">
        <f>VLOOKUP($E188,'Liste de produits types'!$A$2:$E$136,4,FALSE)</f>
        <v>#N/A</v>
      </c>
      <c r="I188" s="43"/>
      <c r="J188" s="43"/>
      <c r="K188" s="43"/>
      <c r="L188" s="97"/>
      <c r="M188" s="97"/>
      <c r="N188" s="97"/>
    </row>
    <row r="189" spans="1:14" s="47" customFormat="1" ht="25.5" customHeight="1" x14ac:dyDescent="0.35">
      <c r="A189" s="71"/>
      <c r="B189" s="88"/>
      <c r="C189" s="88"/>
      <c r="D189" s="36"/>
      <c r="E189" s="36"/>
      <c r="F189" s="39" t="e">
        <f>VLOOKUP($E189,'Liste de produits types'!$A$2:$E$136,2,FALSE)</f>
        <v>#N/A</v>
      </c>
      <c r="G189" s="40" t="e">
        <f>VLOOKUP($E189,'Liste de produits types'!$A$2:$E$136,3,FALSE)</f>
        <v>#N/A</v>
      </c>
      <c r="H189" s="41" t="e">
        <f>VLOOKUP($E189,'Liste de produits types'!$A$2:$E$136,4,FALSE)</f>
        <v>#N/A</v>
      </c>
      <c r="I189" s="43"/>
      <c r="J189" s="43"/>
      <c r="K189" s="43"/>
      <c r="L189" s="97"/>
      <c r="M189" s="97"/>
      <c r="N189" s="97"/>
    </row>
    <row r="190" spans="1:14" s="47" customFormat="1" ht="25.5" customHeight="1" x14ac:dyDescent="0.35"/>
    <row r="191" spans="1:14" s="47" customFormat="1" ht="25.5" customHeight="1" x14ac:dyDescent="0.35"/>
    <row r="192" spans="1:14" s="47" customFormat="1" ht="25.5" customHeight="1" x14ac:dyDescent="0.35"/>
    <row r="193" s="47" customFormat="1" ht="25.5" customHeight="1" x14ac:dyDescent="0.35"/>
    <row r="194" s="47" customFormat="1" ht="25.5" customHeight="1" x14ac:dyDescent="0.35"/>
    <row r="195" s="47" customFormat="1" ht="25.5" customHeight="1" x14ac:dyDescent="0.35"/>
    <row r="196" s="47" customFormat="1" ht="25.5" customHeight="1" x14ac:dyDescent="0.35"/>
    <row r="197" s="47" customFormat="1" ht="25.5" customHeight="1" x14ac:dyDescent="0.35"/>
    <row r="198" s="47" customFormat="1" ht="25.5" customHeight="1" x14ac:dyDescent="0.35"/>
    <row r="199" s="47" customFormat="1" ht="25.5" customHeight="1" x14ac:dyDescent="0.35"/>
    <row r="200" s="47" customFormat="1" ht="25.5" customHeight="1" x14ac:dyDescent="0.35"/>
    <row r="201" s="47" customFormat="1" ht="25.5" customHeight="1" x14ac:dyDescent="0.35"/>
    <row r="202" s="47" customFormat="1" ht="25.5" customHeight="1" x14ac:dyDescent="0.35"/>
    <row r="203" s="47" customFormat="1" ht="25.5" customHeight="1" x14ac:dyDescent="0.35"/>
    <row r="204" s="47" customFormat="1" ht="25.5" customHeight="1" x14ac:dyDescent="0.35"/>
    <row r="205" s="47" customFormat="1" ht="25.5" customHeight="1" x14ac:dyDescent="0.35"/>
    <row r="206" s="47" customFormat="1" ht="25.5" customHeight="1" x14ac:dyDescent="0.35"/>
    <row r="207" s="47" customFormat="1" ht="25.5" customHeight="1" x14ac:dyDescent="0.35"/>
    <row r="208" s="47" customFormat="1" ht="25.5" customHeight="1" x14ac:dyDescent="0.35"/>
    <row r="209" spans="1:12" s="47" customFormat="1" ht="25.5" customHeight="1" x14ac:dyDescent="0.35"/>
    <row r="210" spans="1:12" s="47" customFormat="1" ht="25.5" customHeight="1" x14ac:dyDescent="0.35"/>
    <row r="211" spans="1:12" s="47" customFormat="1" ht="25.5" customHeight="1" x14ac:dyDescent="0.35"/>
    <row r="212" spans="1:12" s="47" customFormat="1" ht="25.5" customHeight="1" x14ac:dyDescent="0.35"/>
    <row r="213" spans="1:12" s="47" customFormat="1" ht="25.5" customHeight="1" x14ac:dyDescent="0.35"/>
    <row r="214" spans="1:12" s="47" customFormat="1" ht="25.5" customHeight="1" x14ac:dyDescent="0.35"/>
    <row r="215" spans="1:12" s="47" customFormat="1" ht="25.5" customHeight="1" x14ac:dyDescent="0.35"/>
    <row r="216" spans="1:12" s="47" customFormat="1" ht="25.5" customHeight="1" x14ac:dyDescent="0.35"/>
    <row r="217" spans="1:12" s="47" customFormat="1" ht="25.5" customHeight="1" x14ac:dyDescent="0.35"/>
    <row r="218" spans="1:12" s="47" customFormat="1" ht="25.5" customHeight="1" x14ac:dyDescent="0.35"/>
    <row r="219" spans="1:12" s="47" customFormat="1" ht="25.5" customHeight="1" x14ac:dyDescent="0.35"/>
    <row r="220" spans="1:12" s="47" customFormat="1" ht="25.5" customHeight="1" x14ac:dyDescent="0.35"/>
    <row r="221" spans="1:12" s="47" customFormat="1" ht="25.5" customHeight="1" x14ac:dyDescent="0.35"/>
    <row r="222" spans="1:12" s="47" customFormat="1" x14ac:dyDescent="0.35"/>
    <row r="223" spans="1:12" s="47" customFormat="1" x14ac:dyDescent="0.35"/>
    <row r="224" spans="1:12" x14ac:dyDescent="0.25">
      <c r="A224" s="47"/>
      <c r="B224" s="47"/>
      <c r="C224" s="47"/>
      <c r="D224" s="47"/>
      <c r="E224" s="47"/>
      <c r="F224" s="47"/>
      <c r="G224" s="47"/>
      <c r="H224" s="47"/>
      <c r="I224" s="47"/>
      <c r="J224" s="47"/>
      <c r="K224" s="47"/>
      <c r="L224" s="47"/>
    </row>
    <row r="225" spans="1:12" x14ac:dyDescent="0.25">
      <c r="A225" s="47"/>
      <c r="B225" s="47"/>
      <c r="C225" s="47"/>
      <c r="D225" s="47"/>
      <c r="E225" s="47"/>
      <c r="F225" s="47"/>
      <c r="G225" s="47"/>
      <c r="H225" s="47"/>
      <c r="I225" s="47"/>
      <c r="J225" s="47"/>
      <c r="K225" s="47"/>
      <c r="L225" s="47"/>
    </row>
    <row r="226" spans="1:12" x14ac:dyDescent="0.25">
      <c r="A226" s="47"/>
      <c r="B226" s="47"/>
      <c r="C226" s="47"/>
      <c r="D226" s="47"/>
      <c r="E226" s="47"/>
      <c r="F226" s="47"/>
      <c r="G226" s="47"/>
      <c r="H226" s="47"/>
      <c r="I226" s="47"/>
      <c r="J226" s="47"/>
      <c r="K226" s="47"/>
      <c r="L226" s="47"/>
    </row>
  </sheetData>
  <mergeCells count="12">
    <mergeCell ref="K22:N22"/>
    <mergeCell ref="I1:L1"/>
    <mergeCell ref="A17:C17"/>
    <mergeCell ref="L19:M19"/>
    <mergeCell ref="A15:N15"/>
    <mergeCell ref="A12:N12"/>
    <mergeCell ref="F18:J18"/>
    <mergeCell ref="F19:J19"/>
    <mergeCell ref="F20:J20"/>
    <mergeCell ref="A18:C18"/>
    <mergeCell ref="A19:C19"/>
    <mergeCell ref="A20:C20"/>
  </mergeCells>
  <dataValidations count="2">
    <dataValidation type="list" allowBlank="1" showInputMessage="1" showErrorMessage="1" sqref="A190:C223 E24:E189" xr:uid="{00000000-0002-0000-0100-000000000000}">
      <formula1>Liste1</formula1>
    </dataValidation>
    <dataValidation type="list" allowBlank="1" showInputMessage="1" showErrorMessage="1" sqref="F190:F223" xr:uid="{00000000-0002-0000-0100-000001000000}">
      <formula1>"professionnel, particulier, association, structure de l'ESS"</formula1>
    </dataValidation>
  </dataValidations>
  <printOptions horizontalCentered="1" verticalCentered="1"/>
  <pageMargins left="0.23622047244094491" right="0.23622047244094491" top="0.74803149606299213" bottom="0.74803149606299213" header="0.31496062992125984" footer="0.31496062992125984"/>
  <pageSetup paperSize="9" scale="79"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59182C4-CD4B-4257-97D1-34C55B38D81F}">
          <x14:formula1>
            <xm:f>'Liste de produits types'!$A$146:$A$148</xm:f>
          </x14:formula1>
          <xm:sqref>B24:B189</xm:sqref>
        </x14:dataValidation>
        <x14:dataValidation type="list" allowBlank="1" showInputMessage="1" showErrorMessage="1" xr:uid="{71664254-AA20-4B0E-BFD0-F52AD0B7B0ED}">
          <x14:formula1>
            <xm:f>'Liste de produits types'!$A$151:$A$152</xm:f>
          </x14:formula1>
          <xm:sqref>C24:C189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15984-1803-4036-8A0B-18A6DA920678}">
  <sheetPr>
    <pageSetUpPr fitToPage="1"/>
  </sheetPr>
  <dimension ref="A1:U195"/>
  <sheetViews>
    <sheetView showGridLines="0" topLeftCell="A10" zoomScale="85" zoomScaleNormal="85" workbookViewId="0">
      <selection activeCell="M20" sqref="M20"/>
    </sheetView>
  </sheetViews>
  <sheetFormatPr baseColWidth="10" defaultColWidth="11.453125" defaultRowHeight="14" x14ac:dyDescent="0.35"/>
  <cols>
    <col min="1" max="1" width="36" style="47" customWidth="1"/>
    <col min="2" max="2" width="18.54296875" style="47" customWidth="1"/>
    <col min="3" max="3" width="15" style="47" customWidth="1"/>
    <col min="4" max="4" width="31.36328125" style="47" customWidth="1"/>
    <col min="5" max="6" width="15.7265625" style="47" customWidth="1"/>
    <col min="7" max="7" width="11" style="47" customWidth="1"/>
    <col min="8" max="8" width="10.26953125" style="47" customWidth="1"/>
    <col min="9" max="9" width="13.6328125" style="47" customWidth="1"/>
    <col min="10" max="10" width="9.7265625" style="47" customWidth="1"/>
    <col min="11" max="11" width="13.453125" style="17" customWidth="1"/>
    <col min="12" max="12" width="16.81640625" style="47" customWidth="1"/>
    <col min="13" max="13" width="10.26953125" style="47" customWidth="1"/>
    <col min="14" max="15" width="12.26953125" style="47" customWidth="1"/>
    <col min="16" max="16" width="11.54296875" style="47" customWidth="1"/>
    <col min="17" max="17" width="8.81640625" style="47" customWidth="1"/>
    <col min="18" max="20" width="11.453125" style="47" customWidth="1"/>
    <col min="21" max="16384" width="11.453125" style="47"/>
  </cols>
  <sheetData>
    <row r="1" spans="1:21" s="13" customFormat="1" ht="14.5" thickBot="1" x14ac:dyDescent="0.4">
      <c r="B1" s="14"/>
      <c r="D1" s="15"/>
      <c r="E1" s="15"/>
      <c r="F1" s="15"/>
      <c r="G1" s="263" t="s">
        <v>2</v>
      </c>
      <c r="H1" s="264"/>
      <c r="I1" s="265"/>
      <c r="K1" s="17"/>
      <c r="L1" s="18"/>
      <c r="M1" s="18"/>
      <c r="N1" s="18"/>
      <c r="O1" s="18"/>
      <c r="P1" s="19"/>
      <c r="Q1" s="19"/>
      <c r="R1" s="19"/>
      <c r="S1" s="19"/>
      <c r="T1" s="19"/>
    </row>
    <row r="2" spans="1:21" s="13" customFormat="1" ht="14.5" thickBot="1" x14ac:dyDescent="0.4">
      <c r="B2" s="14"/>
      <c r="C2" s="20"/>
      <c r="D2" s="19"/>
      <c r="E2" s="19"/>
      <c r="F2" s="19"/>
      <c r="G2" s="109"/>
      <c r="H2" s="110"/>
      <c r="I2" s="111"/>
      <c r="K2" s="17"/>
      <c r="L2" s="19"/>
      <c r="M2" s="19"/>
      <c r="N2" s="19"/>
      <c r="O2" s="19"/>
      <c r="P2" s="19"/>
      <c r="Q2" s="19"/>
      <c r="R2" s="19"/>
      <c r="S2" s="19"/>
      <c r="T2" s="19"/>
    </row>
    <row r="3" spans="1:21" s="13" customFormat="1" x14ac:dyDescent="0.35">
      <c r="B3" s="14"/>
      <c r="C3" s="14"/>
      <c r="D3" s="14"/>
      <c r="E3" s="14"/>
      <c r="F3" s="14"/>
      <c r="G3" s="16"/>
      <c r="H3" s="22"/>
      <c r="I3" s="16"/>
      <c r="J3" s="16"/>
      <c r="K3" s="17"/>
      <c r="L3" s="17"/>
      <c r="M3" s="21"/>
      <c r="N3" s="21"/>
      <c r="O3" s="21"/>
      <c r="P3" s="23"/>
      <c r="Q3" s="21"/>
      <c r="R3" s="19"/>
      <c r="S3" s="19"/>
      <c r="T3" s="19"/>
    </row>
    <row r="4" spans="1:21" s="13" customFormat="1" ht="15" customHeight="1" x14ac:dyDescent="0.35">
      <c r="B4" s="19"/>
      <c r="C4" s="19"/>
      <c r="D4" s="21"/>
      <c r="E4" s="21"/>
      <c r="F4" s="21"/>
      <c r="G4" s="24"/>
      <c r="H4" s="24"/>
      <c r="I4" s="24"/>
      <c r="J4" s="24"/>
      <c r="K4" s="17"/>
      <c r="Q4" s="21"/>
      <c r="R4" s="19"/>
      <c r="S4" s="19"/>
      <c r="T4" s="19"/>
    </row>
    <row r="5" spans="1:21" s="13" customFormat="1" x14ac:dyDescent="0.35">
      <c r="B5" s="25"/>
      <c r="C5" s="25"/>
      <c r="D5" s="19"/>
      <c r="E5" s="19"/>
      <c r="F5" s="19"/>
      <c r="G5" s="24"/>
      <c r="H5" s="24"/>
      <c r="I5" s="24"/>
      <c r="J5" s="24"/>
      <c r="K5" s="17"/>
      <c r="L5" s="26"/>
      <c r="M5" s="27"/>
      <c r="N5" s="22"/>
      <c r="O5" s="22"/>
      <c r="Q5" s="21"/>
      <c r="R5" s="19"/>
      <c r="S5" s="19"/>
      <c r="T5" s="19"/>
    </row>
    <row r="6" spans="1:21" s="13" customFormat="1" x14ac:dyDescent="0.35">
      <c r="B6" s="25"/>
      <c r="C6" s="25"/>
      <c r="D6" s="19"/>
      <c r="E6" s="19"/>
      <c r="F6" s="19"/>
      <c r="G6" s="24"/>
      <c r="H6" s="24"/>
      <c r="I6" s="24"/>
      <c r="J6" s="24"/>
      <c r="K6" s="17"/>
      <c r="P6" s="21"/>
      <c r="Q6" s="21"/>
      <c r="R6" s="19"/>
      <c r="S6" s="19"/>
      <c r="T6" s="19"/>
    </row>
    <row r="7" spans="1:21" s="13" customFormat="1" x14ac:dyDescent="0.35">
      <c r="B7" s="25"/>
      <c r="C7" s="25"/>
      <c r="D7" s="19"/>
      <c r="E7" s="19"/>
      <c r="F7" s="19"/>
      <c r="G7" s="24"/>
      <c r="H7" s="24"/>
      <c r="I7" s="24"/>
      <c r="J7" s="24"/>
      <c r="K7" s="17"/>
      <c r="Q7" s="21"/>
      <c r="R7" s="19"/>
      <c r="S7" s="19"/>
      <c r="T7" s="19"/>
    </row>
    <row r="8" spans="1:21" s="13" customFormat="1" x14ac:dyDescent="0.35">
      <c r="B8" s="19"/>
      <c r="C8" s="19"/>
      <c r="D8" s="19"/>
      <c r="E8" s="19"/>
      <c r="F8" s="19"/>
      <c r="G8" s="24"/>
      <c r="H8" s="24"/>
      <c r="I8" s="24"/>
      <c r="J8" s="24"/>
      <c r="K8" s="17"/>
      <c r="L8" s="19"/>
      <c r="M8" s="19"/>
      <c r="N8" s="19"/>
      <c r="O8" s="19"/>
      <c r="P8" s="19"/>
      <c r="Q8" s="19"/>
      <c r="R8" s="19"/>
      <c r="S8" s="19"/>
      <c r="T8" s="19"/>
    </row>
    <row r="9" spans="1:21" s="13" customFormat="1" x14ac:dyDescent="0.35">
      <c r="B9" s="19"/>
      <c r="C9" s="19"/>
      <c r="D9" s="19"/>
      <c r="E9" s="19"/>
      <c r="F9" s="19"/>
      <c r="G9" s="155"/>
      <c r="H9" s="155"/>
      <c r="I9" s="155"/>
      <c r="J9" s="155"/>
      <c r="K9" s="17"/>
      <c r="L9" s="19"/>
      <c r="M9" s="19"/>
      <c r="N9" s="19"/>
      <c r="O9" s="19"/>
      <c r="P9" s="19"/>
      <c r="Q9" s="19"/>
      <c r="R9" s="19"/>
      <c r="S9" s="19"/>
      <c r="T9" s="19"/>
    </row>
    <row r="10" spans="1:21" s="13" customFormat="1" x14ac:dyDescent="0.35">
      <c r="B10" s="19"/>
      <c r="C10" s="19"/>
      <c r="D10" s="19"/>
      <c r="E10" s="19"/>
      <c r="F10" s="19"/>
      <c r="G10" s="155"/>
      <c r="H10" s="155"/>
      <c r="I10" s="155"/>
      <c r="J10" s="155"/>
      <c r="K10" s="17"/>
      <c r="L10" s="19"/>
      <c r="M10" s="19"/>
      <c r="N10" s="19"/>
      <c r="O10" s="19"/>
      <c r="P10" s="19"/>
      <c r="Q10" s="19"/>
      <c r="R10" s="19"/>
      <c r="S10" s="19"/>
      <c r="T10" s="19"/>
    </row>
    <row r="11" spans="1:21" s="13" customFormat="1" x14ac:dyDescent="0.35">
      <c r="B11" s="19"/>
      <c r="C11" s="19"/>
      <c r="D11" s="19"/>
      <c r="E11" s="19"/>
      <c r="F11" s="19"/>
      <c r="G11" s="155"/>
      <c r="H11" s="155"/>
      <c r="I11" s="155"/>
      <c r="J11" s="155"/>
      <c r="K11" s="17"/>
      <c r="L11" s="19"/>
      <c r="M11" s="19"/>
      <c r="N11" s="19"/>
      <c r="O11" s="19"/>
      <c r="P11" s="19"/>
      <c r="Q11" s="19"/>
      <c r="R11" s="19"/>
      <c r="S11" s="19"/>
      <c r="T11" s="19"/>
    </row>
    <row r="12" spans="1:21" s="13" customFormat="1" ht="17.5" x14ac:dyDescent="0.35">
      <c r="A12" s="240" t="s">
        <v>76</v>
      </c>
      <c r="B12" s="241"/>
      <c r="C12" s="241"/>
      <c r="D12" s="241"/>
      <c r="E12" s="241"/>
      <c r="F12" s="241"/>
      <c r="G12" s="241"/>
      <c r="H12" s="241"/>
      <c r="I12" s="241"/>
      <c r="J12" s="19"/>
      <c r="K12" s="17"/>
      <c r="U12" s="28"/>
    </row>
    <row r="13" spans="1:21" s="13" customFormat="1" ht="18" thickBot="1" x14ac:dyDescent="0.4">
      <c r="A13" s="29"/>
      <c r="B13" s="29"/>
      <c r="C13" s="29"/>
      <c r="D13" s="29"/>
      <c r="E13" s="29"/>
      <c r="F13" s="29"/>
      <c r="G13" s="29"/>
      <c r="H13" s="29"/>
      <c r="I13" s="29"/>
      <c r="J13" s="19"/>
      <c r="K13" s="17"/>
      <c r="U13" s="28"/>
    </row>
    <row r="14" spans="1:21" s="33" customFormat="1" ht="42.75" customHeight="1" thickBot="1" x14ac:dyDescent="0.35">
      <c r="A14" s="26" t="s">
        <v>14</v>
      </c>
      <c r="B14" s="34">
        <f>((B17*100)+(B18*145))</f>
        <v>0</v>
      </c>
      <c r="C14" s="22" t="s">
        <v>15</v>
      </c>
      <c r="D14" s="266"/>
      <c r="E14" s="266"/>
      <c r="F14" s="266"/>
      <c r="G14" s="266"/>
      <c r="H14" s="266"/>
      <c r="I14" s="266"/>
      <c r="J14" s="19"/>
      <c r="K14" s="17"/>
    </row>
    <row r="15" spans="1:21" s="33" customFormat="1" x14ac:dyDescent="0.35">
      <c r="A15" s="26"/>
      <c r="B15" s="32"/>
      <c r="C15" s="22"/>
      <c r="G15" s="18"/>
      <c r="H15" s="18"/>
      <c r="I15" s="18"/>
      <c r="J15" s="19"/>
      <c r="K15" s="17"/>
    </row>
    <row r="16" spans="1:21" s="33" customFormat="1" ht="28.5" customHeight="1" thickBot="1" x14ac:dyDescent="0.4">
      <c r="A16" s="267" t="s">
        <v>33</v>
      </c>
      <c r="B16" s="268"/>
      <c r="C16" s="268"/>
      <c r="G16" s="18"/>
      <c r="H16" s="18"/>
      <c r="I16" s="18"/>
      <c r="J16" s="19"/>
      <c r="K16" s="17"/>
    </row>
    <row r="17" spans="1:11" s="13" customFormat="1" ht="54.5" customHeight="1" thickBot="1" x14ac:dyDescent="0.4">
      <c r="A17" s="30" t="s">
        <v>74</v>
      </c>
      <c r="B17" s="139">
        <f>SUM(E24:E193)/1000</f>
        <v>0</v>
      </c>
      <c r="C17" s="31" t="s">
        <v>5</v>
      </c>
      <c r="D17" s="21" t="s">
        <v>29</v>
      </c>
      <c r="E17" s="269" t="s">
        <v>77</v>
      </c>
      <c r="F17" s="270"/>
      <c r="G17" s="270"/>
      <c r="H17" s="270"/>
      <c r="I17" s="271"/>
      <c r="J17" s="24"/>
      <c r="K17" s="17"/>
    </row>
    <row r="18" spans="1:11" s="13" customFormat="1" ht="55.5" customHeight="1" thickBot="1" x14ac:dyDescent="0.4">
      <c r="A18" s="99" t="s">
        <v>75</v>
      </c>
      <c r="B18" s="139">
        <f>SUM(F24:F193)/1000</f>
        <v>0</v>
      </c>
      <c r="C18" s="31" t="s">
        <v>5</v>
      </c>
      <c r="D18" s="21" t="s">
        <v>16</v>
      </c>
      <c r="E18" s="272"/>
      <c r="F18" s="273"/>
      <c r="G18" s="273"/>
      <c r="H18" s="273"/>
      <c r="I18" s="274"/>
      <c r="J18" s="155"/>
      <c r="K18" s="17"/>
    </row>
    <row r="19" spans="1:11" s="13" customFormat="1" ht="19.5" x14ac:dyDescent="0.35">
      <c r="B19" s="35"/>
      <c r="D19" s="21"/>
      <c r="K19" s="17"/>
    </row>
    <row r="20" spans="1:11" s="13" customFormat="1" ht="46.5" customHeight="1" x14ac:dyDescent="0.35">
      <c r="A20" s="275" t="s">
        <v>81</v>
      </c>
      <c r="B20" s="276"/>
      <c r="C20" s="276"/>
      <c r="D20" s="276"/>
      <c r="E20" s="276"/>
      <c r="F20" s="276"/>
      <c r="G20" s="276"/>
      <c r="H20" s="276"/>
      <c r="I20" s="276"/>
      <c r="J20" s="276"/>
      <c r="K20" s="276"/>
    </row>
    <row r="21" spans="1:11" s="13" customFormat="1" ht="14.15" customHeight="1" thickBot="1" x14ac:dyDescent="0.4">
      <c r="A21" s="48"/>
      <c r="B21" s="154"/>
      <c r="C21" s="154"/>
      <c r="D21" s="154"/>
      <c r="E21" s="154"/>
      <c r="F21" s="154"/>
      <c r="G21" s="154"/>
      <c r="H21" s="154"/>
      <c r="I21" s="154"/>
      <c r="J21" s="154"/>
      <c r="K21" s="154"/>
    </row>
    <row r="22" spans="1:11" s="13" customFormat="1" ht="16" customHeight="1" thickBot="1" x14ac:dyDescent="0.4">
      <c r="A22" s="259"/>
      <c r="B22" s="260"/>
      <c r="C22" s="261" t="s">
        <v>82</v>
      </c>
      <c r="D22" s="261"/>
      <c r="E22" s="261"/>
      <c r="F22" s="262"/>
      <c r="G22" s="14"/>
      <c r="H22" s="14"/>
      <c r="I22" s="14"/>
      <c r="J22" s="19"/>
      <c r="K22" s="17"/>
    </row>
    <row r="23" spans="1:11" s="13" customFormat="1" ht="77.5" customHeight="1" x14ac:dyDescent="0.35">
      <c r="A23" s="213" t="s">
        <v>8</v>
      </c>
      <c r="B23" s="214" t="s">
        <v>12</v>
      </c>
      <c r="C23" s="215" t="s">
        <v>17</v>
      </c>
      <c r="D23" s="216" t="s">
        <v>18</v>
      </c>
      <c r="E23" s="217" t="s">
        <v>202</v>
      </c>
      <c r="F23" s="218" t="s">
        <v>203</v>
      </c>
      <c r="G23" s="213" t="s">
        <v>9</v>
      </c>
      <c r="H23" s="216" t="s">
        <v>10</v>
      </c>
      <c r="I23" s="214" t="s">
        <v>11</v>
      </c>
      <c r="J23" s="19"/>
      <c r="K23" s="17"/>
    </row>
    <row r="24" spans="1:11" s="13" customFormat="1" ht="27" customHeight="1" x14ac:dyDescent="0.35">
      <c r="A24" s="36"/>
      <c r="B24" s="37"/>
      <c r="C24" s="38"/>
      <c r="D24" s="36"/>
      <c r="E24" s="117"/>
      <c r="F24" s="147"/>
      <c r="G24" s="39" t="e">
        <f>VLOOKUP($A24,'Liste de produits types'!$A$2:$E$136,2,FALSE)</f>
        <v>#N/A</v>
      </c>
      <c r="H24" s="40" t="e">
        <f>VLOOKUP($A24,'Liste de produits types'!$A$2:$E$136,4,FALSE)</f>
        <v>#N/A</v>
      </c>
      <c r="I24" s="41" t="e">
        <f>VLOOKUP($A24,'Liste de produits types'!$A$2:$E$136,5,FALSE)</f>
        <v>#N/A</v>
      </c>
      <c r="J24" s="19"/>
      <c r="K24" s="17"/>
    </row>
    <row r="25" spans="1:11" s="13" customFormat="1" ht="27" customHeight="1" x14ac:dyDescent="0.35">
      <c r="A25" s="36"/>
      <c r="B25" s="37"/>
      <c r="C25" s="42"/>
      <c r="D25" s="36"/>
      <c r="E25" s="117"/>
      <c r="F25" s="147"/>
      <c r="G25" s="39" t="e">
        <f>VLOOKUP($A25,'Liste de produits types'!$A$2:$E$136,2,FALSE)</f>
        <v>#N/A</v>
      </c>
      <c r="H25" s="40" t="e">
        <f>VLOOKUP($A25,'Liste de produits types'!$A$2:$E$136,4,FALSE)</f>
        <v>#N/A</v>
      </c>
      <c r="I25" s="41" t="e">
        <f>VLOOKUP($A25,'Liste de produits types'!$A$2:$E$136,5,FALSE)</f>
        <v>#N/A</v>
      </c>
      <c r="J25" s="19"/>
      <c r="K25" s="17"/>
    </row>
    <row r="26" spans="1:11" s="13" customFormat="1" ht="27" customHeight="1" x14ac:dyDescent="0.35">
      <c r="A26" s="36"/>
      <c r="B26" s="37"/>
      <c r="C26" s="42"/>
      <c r="D26" s="36"/>
      <c r="E26" s="117"/>
      <c r="F26" s="147"/>
      <c r="G26" s="39" t="e">
        <f>VLOOKUP($A26,'Liste de produits types'!$A$2:$E$136,2,FALSE)</f>
        <v>#N/A</v>
      </c>
      <c r="H26" s="40" t="e">
        <f>VLOOKUP($A26,'Liste de produits types'!$A$2:$E$136,4,FALSE)</f>
        <v>#N/A</v>
      </c>
      <c r="I26" s="41" t="e">
        <f>VLOOKUP($A26,'Liste de produits types'!$A$2:$E$136,5,FALSE)</f>
        <v>#N/A</v>
      </c>
      <c r="J26" s="19"/>
      <c r="K26" s="17"/>
    </row>
    <row r="27" spans="1:11" s="13" customFormat="1" ht="27" customHeight="1" x14ac:dyDescent="0.35">
      <c r="A27" s="36"/>
      <c r="B27" s="43"/>
      <c r="C27" s="44"/>
      <c r="D27" s="36"/>
      <c r="E27" s="117"/>
      <c r="F27" s="147"/>
      <c r="G27" s="39" t="e">
        <f>VLOOKUP($A27,'Liste de produits types'!$A$2:$E$136,2,FALSE)</f>
        <v>#N/A</v>
      </c>
      <c r="H27" s="40" t="e">
        <f>VLOOKUP($A27,'Liste de produits types'!$A$2:$E$136,4,FALSE)</f>
        <v>#N/A</v>
      </c>
      <c r="I27" s="41" t="e">
        <f>VLOOKUP($A27,'Liste de produits types'!$A$2:$E$136,5,FALSE)</f>
        <v>#N/A</v>
      </c>
      <c r="J27" s="19"/>
      <c r="K27" s="17"/>
    </row>
    <row r="28" spans="1:11" s="13" customFormat="1" ht="27" customHeight="1" x14ac:dyDescent="0.35">
      <c r="A28" s="36"/>
      <c r="B28" s="43"/>
      <c r="C28" s="44"/>
      <c r="D28" s="36"/>
      <c r="E28" s="117"/>
      <c r="F28" s="147"/>
      <c r="G28" s="39" t="e">
        <f>VLOOKUP($A28,'Liste de produits types'!$A$2:$E$136,2,FALSE)</f>
        <v>#N/A</v>
      </c>
      <c r="H28" s="40" t="e">
        <f>VLOOKUP($A28,'Liste de produits types'!$A$2:$E$136,4,FALSE)</f>
        <v>#N/A</v>
      </c>
      <c r="I28" s="41" t="e">
        <f>VLOOKUP($A28,'Liste de produits types'!$A$2:$E$136,5,FALSE)</f>
        <v>#N/A</v>
      </c>
      <c r="J28" s="19"/>
      <c r="K28" s="17"/>
    </row>
    <row r="29" spans="1:11" s="13" customFormat="1" ht="27" customHeight="1" x14ac:dyDescent="0.35">
      <c r="A29" s="36"/>
      <c r="B29" s="37"/>
      <c r="C29" s="44"/>
      <c r="D29" s="36"/>
      <c r="E29" s="117"/>
      <c r="F29" s="147"/>
      <c r="G29" s="39" t="e">
        <f>VLOOKUP($A29,'Liste de produits types'!$A$2:$E$136,2,FALSE)</f>
        <v>#N/A</v>
      </c>
      <c r="H29" s="40" t="e">
        <f>VLOOKUP($A29,'Liste de produits types'!$A$2:$E$136,4,FALSE)</f>
        <v>#N/A</v>
      </c>
      <c r="I29" s="41" t="e">
        <f>VLOOKUP($A29,'Liste de produits types'!$A$2:$E$136,5,FALSE)</f>
        <v>#N/A</v>
      </c>
      <c r="J29" s="19"/>
      <c r="K29" s="17"/>
    </row>
    <row r="30" spans="1:11" s="13" customFormat="1" ht="27" customHeight="1" x14ac:dyDescent="0.35">
      <c r="A30" s="36"/>
      <c r="B30" s="45"/>
      <c r="C30" s="44"/>
      <c r="D30" s="36"/>
      <c r="E30" s="117"/>
      <c r="F30" s="147"/>
      <c r="G30" s="39" t="e">
        <f>VLOOKUP($A30,'Liste de produits types'!$A$2:$E$136,2,FALSE)</f>
        <v>#N/A</v>
      </c>
      <c r="H30" s="40" t="e">
        <f>VLOOKUP($A30,'Liste de produits types'!$A$2:$E$136,4,FALSE)</f>
        <v>#N/A</v>
      </c>
      <c r="I30" s="41" t="e">
        <f>VLOOKUP($A30,'Liste de produits types'!$A$2:$E$136,5,FALSE)</f>
        <v>#N/A</v>
      </c>
      <c r="J30" s="19"/>
      <c r="K30" s="17"/>
    </row>
    <row r="31" spans="1:11" s="13" customFormat="1" ht="26.25" customHeight="1" x14ac:dyDescent="0.35">
      <c r="A31" s="36"/>
      <c r="B31" s="45"/>
      <c r="C31" s="44"/>
      <c r="D31" s="36"/>
      <c r="E31" s="117"/>
      <c r="F31" s="147"/>
      <c r="G31" s="39" t="e">
        <f>VLOOKUP($A31,'Liste de produits types'!$A$2:$E$136,2,FALSE)</f>
        <v>#N/A</v>
      </c>
      <c r="H31" s="40" t="e">
        <f>VLOOKUP($A31,'Liste de produits types'!$A$2:$E$136,4,FALSE)</f>
        <v>#N/A</v>
      </c>
      <c r="I31" s="41" t="e">
        <f>VLOOKUP($A31,'Liste de produits types'!$A$2:$E$136,5,FALSE)</f>
        <v>#N/A</v>
      </c>
      <c r="J31" s="19"/>
      <c r="K31" s="17"/>
    </row>
    <row r="32" spans="1:11" s="13" customFormat="1" ht="25.5" customHeight="1" x14ac:dyDescent="0.35">
      <c r="A32" s="36"/>
      <c r="B32" s="45"/>
      <c r="C32" s="44"/>
      <c r="D32" s="36"/>
      <c r="E32" s="117"/>
      <c r="F32" s="147"/>
      <c r="G32" s="39" t="e">
        <f>VLOOKUP($A32,'Liste de produits types'!$A$2:$E$136,2,FALSE)</f>
        <v>#N/A</v>
      </c>
      <c r="H32" s="40" t="e">
        <f>VLOOKUP($A32,'Liste de produits types'!$A$2:$E$136,4,FALSE)</f>
        <v>#N/A</v>
      </c>
      <c r="I32" s="41" t="e">
        <f>VLOOKUP($A32,'Liste de produits types'!$A$2:$E$136,5,FALSE)</f>
        <v>#N/A</v>
      </c>
      <c r="J32" s="19"/>
      <c r="K32" s="17"/>
    </row>
    <row r="33" spans="1:11" s="13" customFormat="1" ht="25.5" customHeight="1" x14ac:dyDescent="0.35">
      <c r="A33" s="36"/>
      <c r="B33" s="45"/>
      <c r="C33" s="44"/>
      <c r="D33" s="36"/>
      <c r="E33" s="117"/>
      <c r="F33" s="147"/>
      <c r="G33" s="39" t="e">
        <f>VLOOKUP($A33,'Liste de produits types'!$A$2:$E$136,2,FALSE)</f>
        <v>#N/A</v>
      </c>
      <c r="H33" s="40" t="e">
        <f>VLOOKUP($A33,'Liste de produits types'!$A$2:$E$136,4,FALSE)</f>
        <v>#N/A</v>
      </c>
      <c r="I33" s="41" t="e">
        <f>VLOOKUP($A33,'Liste de produits types'!$A$2:$E$136,5,FALSE)</f>
        <v>#N/A</v>
      </c>
      <c r="J33" s="19"/>
      <c r="K33" s="17"/>
    </row>
    <row r="34" spans="1:11" s="13" customFormat="1" ht="25.5" customHeight="1" x14ac:dyDescent="0.35">
      <c r="A34" s="36"/>
      <c r="B34" s="45"/>
      <c r="C34" s="44"/>
      <c r="D34" s="36"/>
      <c r="E34" s="117"/>
      <c r="F34" s="147"/>
      <c r="G34" s="39" t="e">
        <f>VLOOKUP($A34,'Liste de produits types'!$A$2:$E$136,2,FALSE)</f>
        <v>#N/A</v>
      </c>
      <c r="H34" s="40" t="e">
        <f>VLOOKUP($A34,'Liste de produits types'!$A$2:$E$136,4,FALSE)</f>
        <v>#N/A</v>
      </c>
      <c r="I34" s="41" t="e">
        <f>VLOOKUP($A34,'Liste de produits types'!$A$2:$E$136,5,FALSE)</f>
        <v>#N/A</v>
      </c>
      <c r="J34" s="19"/>
      <c r="K34" s="17"/>
    </row>
    <row r="35" spans="1:11" s="13" customFormat="1" ht="25.5" customHeight="1" x14ac:dyDescent="0.35">
      <c r="A35" s="36"/>
      <c r="B35" s="45"/>
      <c r="C35" s="44"/>
      <c r="D35" s="36"/>
      <c r="E35" s="117"/>
      <c r="F35" s="147"/>
      <c r="G35" s="39" t="e">
        <f>VLOOKUP($A35,'Liste de produits types'!$A$2:$E$136,2,FALSE)</f>
        <v>#N/A</v>
      </c>
      <c r="H35" s="40" t="e">
        <f>VLOOKUP($A35,'Liste de produits types'!$A$2:$E$136,4,FALSE)</f>
        <v>#N/A</v>
      </c>
      <c r="I35" s="41" t="e">
        <f>VLOOKUP($A35,'Liste de produits types'!$A$2:$E$136,5,FALSE)</f>
        <v>#N/A</v>
      </c>
      <c r="J35" s="19"/>
      <c r="K35" s="17"/>
    </row>
    <row r="36" spans="1:11" s="13" customFormat="1" ht="25.5" customHeight="1" x14ac:dyDescent="0.35">
      <c r="A36" s="36"/>
      <c r="B36" s="45"/>
      <c r="C36" s="44"/>
      <c r="D36" s="36"/>
      <c r="E36" s="117"/>
      <c r="F36" s="147"/>
      <c r="G36" s="39" t="e">
        <f>VLOOKUP($A36,'Liste de produits types'!$A$2:$E$136,2,FALSE)</f>
        <v>#N/A</v>
      </c>
      <c r="H36" s="40" t="e">
        <f>VLOOKUP($A36,'Liste de produits types'!$A$2:$E$136,4,FALSE)</f>
        <v>#N/A</v>
      </c>
      <c r="I36" s="41" t="e">
        <f>VLOOKUP($A36,'Liste de produits types'!$A$2:$E$136,5,FALSE)</f>
        <v>#N/A</v>
      </c>
      <c r="J36" s="19"/>
      <c r="K36" s="17"/>
    </row>
    <row r="37" spans="1:11" s="13" customFormat="1" ht="25.5" customHeight="1" x14ac:dyDescent="0.35">
      <c r="A37" s="36"/>
      <c r="B37" s="45"/>
      <c r="C37" s="44"/>
      <c r="D37" s="46"/>
      <c r="E37" s="118"/>
      <c r="F37" s="149"/>
      <c r="G37" s="39" t="e">
        <f>VLOOKUP($A37,'Liste de produits types'!$A$2:$E$136,2,FALSE)</f>
        <v>#N/A</v>
      </c>
      <c r="H37" s="40" t="e">
        <f>VLOOKUP($A37,'Liste de produits types'!$A$2:$E$136,4,FALSE)</f>
        <v>#N/A</v>
      </c>
      <c r="I37" s="41" t="e">
        <f>VLOOKUP($A37,'Liste de produits types'!$A$2:$E$136,5,FALSE)</f>
        <v>#N/A</v>
      </c>
      <c r="J37" s="19"/>
      <c r="K37" s="17"/>
    </row>
    <row r="38" spans="1:11" s="13" customFormat="1" ht="25.5" customHeight="1" x14ac:dyDescent="0.35">
      <c r="A38" s="36"/>
      <c r="B38" s="45"/>
      <c r="C38" s="44"/>
      <c r="D38" s="46"/>
      <c r="E38" s="118"/>
      <c r="F38" s="149"/>
      <c r="G38" s="39" t="e">
        <f>VLOOKUP($A38,'Liste de produits types'!$A$2:$E$136,2,FALSE)</f>
        <v>#N/A</v>
      </c>
      <c r="H38" s="40" t="e">
        <f>VLOOKUP($A38,'Liste de produits types'!$A$2:$E$136,4,FALSE)</f>
        <v>#N/A</v>
      </c>
      <c r="I38" s="41" t="e">
        <f>VLOOKUP($A38,'Liste de produits types'!$A$2:$E$136,5,FALSE)</f>
        <v>#N/A</v>
      </c>
      <c r="J38" s="19"/>
      <c r="K38" s="17"/>
    </row>
    <row r="39" spans="1:11" s="13" customFormat="1" ht="25.5" customHeight="1" x14ac:dyDescent="0.35">
      <c r="A39" s="36"/>
      <c r="B39" s="45"/>
      <c r="C39" s="44"/>
      <c r="D39" s="46"/>
      <c r="E39" s="118"/>
      <c r="F39" s="149"/>
      <c r="G39" s="39" t="e">
        <f>VLOOKUP($A39,'Liste de produits types'!$A$2:$E$136,2,FALSE)</f>
        <v>#N/A</v>
      </c>
      <c r="H39" s="40" t="e">
        <f>VLOOKUP($A39,'Liste de produits types'!$A$2:$E$136,4,FALSE)</f>
        <v>#N/A</v>
      </c>
      <c r="I39" s="41" t="e">
        <f>VLOOKUP($A39,'Liste de produits types'!$A$2:$E$136,5,FALSE)</f>
        <v>#N/A</v>
      </c>
      <c r="J39" s="19"/>
      <c r="K39" s="17"/>
    </row>
    <row r="40" spans="1:11" s="13" customFormat="1" ht="25.5" customHeight="1" x14ac:dyDescent="0.35">
      <c r="A40" s="36"/>
      <c r="B40" s="45"/>
      <c r="C40" s="44"/>
      <c r="D40" s="46"/>
      <c r="E40" s="118"/>
      <c r="F40" s="149"/>
      <c r="G40" s="39" t="e">
        <f>VLOOKUP($A40,'Liste de produits types'!$A$2:$E$136,2,FALSE)</f>
        <v>#N/A</v>
      </c>
      <c r="H40" s="40" t="e">
        <f>VLOOKUP($A40,'Liste de produits types'!$A$2:$E$136,4,FALSE)</f>
        <v>#N/A</v>
      </c>
      <c r="I40" s="41" t="e">
        <f>VLOOKUP($A40,'Liste de produits types'!$A$2:$E$136,5,FALSE)</f>
        <v>#N/A</v>
      </c>
      <c r="J40" s="19"/>
      <c r="K40" s="17"/>
    </row>
    <row r="41" spans="1:11" s="13" customFormat="1" ht="25.5" customHeight="1" x14ac:dyDescent="0.35">
      <c r="A41" s="36"/>
      <c r="B41" s="45"/>
      <c r="C41" s="44"/>
      <c r="D41" s="46"/>
      <c r="E41" s="118"/>
      <c r="F41" s="149"/>
      <c r="G41" s="39" t="e">
        <f>VLOOKUP($A41,'Liste de produits types'!$A$2:$E$136,2,FALSE)</f>
        <v>#N/A</v>
      </c>
      <c r="H41" s="40" t="e">
        <f>VLOOKUP($A41,'Liste de produits types'!$A$2:$E$136,4,FALSE)</f>
        <v>#N/A</v>
      </c>
      <c r="I41" s="41" t="e">
        <f>VLOOKUP($A41,'Liste de produits types'!$A$2:$E$136,5,FALSE)</f>
        <v>#N/A</v>
      </c>
      <c r="J41" s="19"/>
      <c r="K41" s="17"/>
    </row>
    <row r="42" spans="1:11" s="13" customFormat="1" ht="25.5" customHeight="1" x14ac:dyDescent="0.35">
      <c r="A42" s="36"/>
      <c r="B42" s="45"/>
      <c r="C42" s="44"/>
      <c r="D42" s="46"/>
      <c r="E42" s="118"/>
      <c r="F42" s="149"/>
      <c r="G42" s="39" t="e">
        <f>VLOOKUP($A42,'Liste de produits types'!$A$2:$E$136,2,FALSE)</f>
        <v>#N/A</v>
      </c>
      <c r="H42" s="40" t="e">
        <f>VLOOKUP($A42,'Liste de produits types'!$A$2:$E$136,4,FALSE)</f>
        <v>#N/A</v>
      </c>
      <c r="I42" s="41" t="e">
        <f>VLOOKUP($A42,'Liste de produits types'!$A$2:$E$136,5,FALSE)</f>
        <v>#N/A</v>
      </c>
      <c r="J42" s="19"/>
      <c r="K42" s="17"/>
    </row>
    <row r="43" spans="1:11" s="13" customFormat="1" ht="25.5" customHeight="1" x14ac:dyDescent="0.35">
      <c r="A43" s="36"/>
      <c r="B43" s="45"/>
      <c r="C43" s="44"/>
      <c r="D43" s="46"/>
      <c r="E43" s="118"/>
      <c r="F43" s="149"/>
      <c r="G43" s="39" t="e">
        <f>VLOOKUP($A43,'Liste de produits types'!$A$2:$E$136,2,FALSE)</f>
        <v>#N/A</v>
      </c>
      <c r="H43" s="40" t="e">
        <f>VLOOKUP($A43,'Liste de produits types'!$A$2:$E$136,4,FALSE)</f>
        <v>#N/A</v>
      </c>
      <c r="I43" s="41" t="e">
        <f>VLOOKUP($A43,'Liste de produits types'!$A$2:$E$136,5,FALSE)</f>
        <v>#N/A</v>
      </c>
      <c r="J43" s="19"/>
      <c r="K43" s="17"/>
    </row>
    <row r="44" spans="1:11" s="13" customFormat="1" ht="25.5" customHeight="1" x14ac:dyDescent="0.35">
      <c r="A44" s="36"/>
      <c r="B44" s="45"/>
      <c r="C44" s="44"/>
      <c r="D44" s="46"/>
      <c r="E44" s="118"/>
      <c r="F44" s="149"/>
      <c r="G44" s="39" t="e">
        <f>VLOOKUP($A44,'Liste de produits types'!$A$2:$E$136,2,FALSE)</f>
        <v>#N/A</v>
      </c>
      <c r="H44" s="40" t="e">
        <f>VLOOKUP($A44,'Liste de produits types'!$A$2:$E$136,4,FALSE)</f>
        <v>#N/A</v>
      </c>
      <c r="I44" s="41" t="e">
        <f>VLOOKUP($A44,'Liste de produits types'!$A$2:$E$136,5,FALSE)</f>
        <v>#N/A</v>
      </c>
      <c r="J44" s="19"/>
      <c r="K44" s="17"/>
    </row>
    <row r="45" spans="1:11" s="13" customFormat="1" ht="25.5" customHeight="1" x14ac:dyDescent="0.35">
      <c r="A45" s="36"/>
      <c r="B45" s="45"/>
      <c r="C45" s="44"/>
      <c r="D45" s="46"/>
      <c r="E45" s="118"/>
      <c r="F45" s="149"/>
      <c r="G45" s="39" t="e">
        <f>VLOOKUP($A45,'Liste de produits types'!$A$2:$E$136,2,FALSE)</f>
        <v>#N/A</v>
      </c>
      <c r="H45" s="40" t="e">
        <f>VLOOKUP($A45,'Liste de produits types'!$A$2:$E$136,4,FALSE)</f>
        <v>#N/A</v>
      </c>
      <c r="I45" s="41" t="e">
        <f>VLOOKUP($A45,'Liste de produits types'!$A$2:$E$136,5,FALSE)</f>
        <v>#N/A</v>
      </c>
      <c r="J45" s="19"/>
      <c r="K45" s="17"/>
    </row>
    <row r="46" spans="1:11" s="13" customFormat="1" ht="25.5" customHeight="1" x14ac:dyDescent="0.35">
      <c r="A46" s="36"/>
      <c r="B46" s="45"/>
      <c r="C46" s="44"/>
      <c r="D46" s="46"/>
      <c r="E46" s="118"/>
      <c r="F46" s="149"/>
      <c r="G46" s="39" t="e">
        <f>VLOOKUP($A46,'Liste de produits types'!$A$2:$E$136,2,FALSE)</f>
        <v>#N/A</v>
      </c>
      <c r="H46" s="40" t="e">
        <f>VLOOKUP($A46,'Liste de produits types'!$A$2:$E$136,4,FALSE)</f>
        <v>#N/A</v>
      </c>
      <c r="I46" s="41" t="e">
        <f>VLOOKUP($A46,'Liste de produits types'!$A$2:$E$136,5,FALSE)</f>
        <v>#N/A</v>
      </c>
      <c r="J46" s="19"/>
      <c r="K46" s="17"/>
    </row>
    <row r="47" spans="1:11" s="13" customFormat="1" ht="25.5" customHeight="1" x14ac:dyDescent="0.35">
      <c r="A47" s="36"/>
      <c r="B47" s="45"/>
      <c r="C47" s="44"/>
      <c r="D47" s="46"/>
      <c r="E47" s="118"/>
      <c r="F47" s="149"/>
      <c r="G47" s="39" t="e">
        <f>VLOOKUP($A47,'Liste de produits types'!$A$2:$E$136,2,FALSE)</f>
        <v>#N/A</v>
      </c>
      <c r="H47" s="40" t="e">
        <f>VLOOKUP($A47,'Liste de produits types'!$A$2:$E$136,4,FALSE)</f>
        <v>#N/A</v>
      </c>
      <c r="I47" s="41" t="e">
        <f>VLOOKUP($A47,'Liste de produits types'!$A$2:$E$136,5,FALSE)</f>
        <v>#N/A</v>
      </c>
      <c r="J47" s="19"/>
      <c r="K47" s="17"/>
    </row>
    <row r="48" spans="1:11" s="13" customFormat="1" ht="25.5" customHeight="1" x14ac:dyDescent="0.35">
      <c r="A48" s="36"/>
      <c r="B48" s="45"/>
      <c r="C48" s="44"/>
      <c r="D48" s="46"/>
      <c r="E48" s="118"/>
      <c r="F48" s="149"/>
      <c r="G48" s="39" t="e">
        <f>VLOOKUP($A48,'Liste de produits types'!$A$2:$E$136,2,FALSE)</f>
        <v>#N/A</v>
      </c>
      <c r="H48" s="40" t="e">
        <f>VLOOKUP($A48,'Liste de produits types'!$A$2:$E$136,4,FALSE)</f>
        <v>#N/A</v>
      </c>
      <c r="I48" s="41" t="e">
        <f>VLOOKUP($A48,'Liste de produits types'!$A$2:$E$136,5,FALSE)</f>
        <v>#N/A</v>
      </c>
      <c r="J48" s="19"/>
      <c r="K48" s="17"/>
    </row>
    <row r="49" spans="1:11" s="13" customFormat="1" ht="25.5" customHeight="1" x14ac:dyDescent="0.35">
      <c r="A49" s="36"/>
      <c r="B49" s="45"/>
      <c r="C49" s="44"/>
      <c r="D49" s="46"/>
      <c r="E49" s="118"/>
      <c r="F49" s="149"/>
      <c r="G49" s="39" t="e">
        <f>VLOOKUP($A49,'Liste de produits types'!$A$2:$E$136,2,FALSE)</f>
        <v>#N/A</v>
      </c>
      <c r="H49" s="40" t="e">
        <f>VLOOKUP($A49,'Liste de produits types'!$A$2:$E$136,4,FALSE)</f>
        <v>#N/A</v>
      </c>
      <c r="I49" s="41" t="e">
        <f>VLOOKUP($A49,'Liste de produits types'!$A$2:$E$136,5,FALSE)</f>
        <v>#N/A</v>
      </c>
      <c r="J49" s="19"/>
      <c r="K49" s="17"/>
    </row>
    <row r="50" spans="1:11" s="13" customFormat="1" ht="25.5" customHeight="1" x14ac:dyDescent="0.35">
      <c r="A50" s="36"/>
      <c r="B50" s="45"/>
      <c r="C50" s="44"/>
      <c r="D50" s="46"/>
      <c r="E50" s="118"/>
      <c r="F50" s="149"/>
      <c r="G50" s="39" t="e">
        <f>VLOOKUP($A50,'Liste de produits types'!$A$2:$E$136,2,FALSE)</f>
        <v>#N/A</v>
      </c>
      <c r="H50" s="40" t="e">
        <f>VLOOKUP($A50,'Liste de produits types'!$A$2:$E$136,4,FALSE)</f>
        <v>#N/A</v>
      </c>
      <c r="I50" s="41" t="e">
        <f>VLOOKUP($A50,'Liste de produits types'!$A$2:$E$136,5,FALSE)</f>
        <v>#N/A</v>
      </c>
      <c r="J50" s="19"/>
      <c r="K50" s="17"/>
    </row>
    <row r="51" spans="1:11" s="13" customFormat="1" ht="25.5" customHeight="1" x14ac:dyDescent="0.35">
      <c r="A51" s="36"/>
      <c r="B51" s="45"/>
      <c r="C51" s="44"/>
      <c r="D51" s="46"/>
      <c r="E51" s="118"/>
      <c r="F51" s="149"/>
      <c r="G51" s="39" t="e">
        <f>VLOOKUP($A51,'Liste de produits types'!$A$2:$E$136,2,FALSE)</f>
        <v>#N/A</v>
      </c>
      <c r="H51" s="40" t="e">
        <f>VLOOKUP($A51,'Liste de produits types'!$A$2:$E$136,4,FALSE)</f>
        <v>#N/A</v>
      </c>
      <c r="I51" s="41" t="e">
        <f>VLOOKUP($A51,'Liste de produits types'!$A$2:$E$136,5,FALSE)</f>
        <v>#N/A</v>
      </c>
      <c r="J51" s="19"/>
      <c r="K51" s="17"/>
    </row>
    <row r="52" spans="1:11" s="13" customFormat="1" ht="25.5" customHeight="1" x14ac:dyDescent="0.35">
      <c r="A52" s="36"/>
      <c r="B52" s="45"/>
      <c r="C52" s="44"/>
      <c r="D52" s="46"/>
      <c r="E52" s="118"/>
      <c r="F52" s="149"/>
      <c r="G52" s="39" t="e">
        <f>VLOOKUP($A52,'Liste de produits types'!$A$2:$E$136,2,FALSE)</f>
        <v>#N/A</v>
      </c>
      <c r="H52" s="40" t="e">
        <f>VLOOKUP($A52,'Liste de produits types'!$A$2:$E$136,4,FALSE)</f>
        <v>#N/A</v>
      </c>
      <c r="I52" s="41" t="e">
        <f>VLOOKUP($A52,'Liste de produits types'!$A$2:$E$136,5,FALSE)</f>
        <v>#N/A</v>
      </c>
      <c r="J52" s="19"/>
      <c r="K52" s="17"/>
    </row>
    <row r="53" spans="1:11" s="13" customFormat="1" ht="25.5" customHeight="1" x14ac:dyDescent="0.35">
      <c r="A53" s="36"/>
      <c r="B53" s="45"/>
      <c r="C53" s="44"/>
      <c r="D53" s="46"/>
      <c r="E53" s="118"/>
      <c r="F53" s="149"/>
      <c r="G53" s="39" t="e">
        <f>VLOOKUP($A53,'Liste de produits types'!$A$2:$E$136,2,FALSE)</f>
        <v>#N/A</v>
      </c>
      <c r="H53" s="40" t="e">
        <f>VLOOKUP($A53,'Liste de produits types'!$A$2:$E$136,4,FALSE)</f>
        <v>#N/A</v>
      </c>
      <c r="I53" s="41" t="e">
        <f>VLOOKUP($A53,'Liste de produits types'!$A$2:$E$136,5,FALSE)</f>
        <v>#N/A</v>
      </c>
      <c r="J53" s="19"/>
      <c r="K53" s="17"/>
    </row>
    <row r="54" spans="1:11" s="13" customFormat="1" ht="25.5" customHeight="1" x14ac:dyDescent="0.35">
      <c r="A54" s="36"/>
      <c r="B54" s="45"/>
      <c r="C54" s="44"/>
      <c r="D54" s="46"/>
      <c r="E54" s="118"/>
      <c r="F54" s="149"/>
      <c r="G54" s="39" t="e">
        <f>VLOOKUP($A54,'Liste de produits types'!$A$2:$E$136,2,FALSE)</f>
        <v>#N/A</v>
      </c>
      <c r="H54" s="40" t="e">
        <f>VLOOKUP($A54,'Liste de produits types'!$A$2:$E$136,4,FALSE)</f>
        <v>#N/A</v>
      </c>
      <c r="I54" s="41" t="e">
        <f>VLOOKUP($A54,'Liste de produits types'!$A$2:$E$136,5,FALSE)</f>
        <v>#N/A</v>
      </c>
      <c r="J54" s="19"/>
      <c r="K54" s="17"/>
    </row>
    <row r="55" spans="1:11" s="13" customFormat="1" ht="25.5" customHeight="1" x14ac:dyDescent="0.35">
      <c r="A55" s="36"/>
      <c r="B55" s="45"/>
      <c r="C55" s="44"/>
      <c r="D55" s="46"/>
      <c r="E55" s="118"/>
      <c r="F55" s="149"/>
      <c r="G55" s="39" t="e">
        <f>VLOOKUP($A55,'Liste de produits types'!$A$2:$E$136,2,FALSE)</f>
        <v>#N/A</v>
      </c>
      <c r="H55" s="40" t="e">
        <f>VLOOKUP($A55,'Liste de produits types'!$A$2:$E$136,4,FALSE)</f>
        <v>#N/A</v>
      </c>
      <c r="I55" s="41" t="e">
        <f>VLOOKUP($A55,'Liste de produits types'!$A$2:$E$136,5,FALSE)</f>
        <v>#N/A</v>
      </c>
      <c r="J55" s="19"/>
      <c r="K55" s="17"/>
    </row>
    <row r="56" spans="1:11" s="13" customFormat="1" ht="25.5" customHeight="1" x14ac:dyDescent="0.35">
      <c r="A56" s="36"/>
      <c r="B56" s="45"/>
      <c r="C56" s="44"/>
      <c r="D56" s="46"/>
      <c r="E56" s="118"/>
      <c r="F56" s="149"/>
      <c r="G56" s="39" t="e">
        <f>VLOOKUP($A56,'Liste de produits types'!$A$2:$E$136,2,FALSE)</f>
        <v>#N/A</v>
      </c>
      <c r="H56" s="40" t="e">
        <f>VLOOKUP($A56,'Liste de produits types'!$A$2:$E$136,4,FALSE)</f>
        <v>#N/A</v>
      </c>
      <c r="I56" s="41" t="e">
        <f>VLOOKUP($A56,'Liste de produits types'!$A$2:$E$136,5,FALSE)</f>
        <v>#N/A</v>
      </c>
      <c r="J56" s="19"/>
      <c r="K56" s="17"/>
    </row>
    <row r="57" spans="1:11" s="13" customFormat="1" ht="25.5" customHeight="1" x14ac:dyDescent="0.35">
      <c r="A57" s="36"/>
      <c r="B57" s="45"/>
      <c r="C57" s="44"/>
      <c r="D57" s="46"/>
      <c r="E57" s="118"/>
      <c r="F57" s="149"/>
      <c r="G57" s="39" t="e">
        <f>VLOOKUP($A57,'Liste de produits types'!$A$2:$E$136,2,FALSE)</f>
        <v>#N/A</v>
      </c>
      <c r="H57" s="40" t="e">
        <f>VLOOKUP($A57,'Liste de produits types'!$A$2:$E$136,4,FALSE)</f>
        <v>#N/A</v>
      </c>
      <c r="I57" s="41" t="e">
        <f>VLOOKUP($A57,'Liste de produits types'!$A$2:$E$136,5,FALSE)</f>
        <v>#N/A</v>
      </c>
      <c r="J57" s="19"/>
      <c r="K57" s="17"/>
    </row>
    <row r="58" spans="1:11" s="13" customFormat="1" ht="25.5" customHeight="1" x14ac:dyDescent="0.35">
      <c r="A58" s="36"/>
      <c r="B58" s="45"/>
      <c r="C58" s="44"/>
      <c r="D58" s="46"/>
      <c r="E58" s="118"/>
      <c r="F58" s="149"/>
      <c r="G58" s="39" t="e">
        <f>VLOOKUP($A58,'Liste de produits types'!$A$2:$E$136,2,FALSE)</f>
        <v>#N/A</v>
      </c>
      <c r="H58" s="40" t="e">
        <f>VLOOKUP($A58,'Liste de produits types'!$A$2:$E$136,4,FALSE)</f>
        <v>#N/A</v>
      </c>
      <c r="I58" s="41" t="e">
        <f>VLOOKUP($A58,'Liste de produits types'!$A$2:$E$136,5,FALSE)</f>
        <v>#N/A</v>
      </c>
      <c r="J58" s="19"/>
      <c r="K58" s="17"/>
    </row>
    <row r="59" spans="1:11" s="13" customFormat="1" ht="25.5" customHeight="1" x14ac:dyDescent="0.35">
      <c r="A59" s="36"/>
      <c r="B59" s="45"/>
      <c r="C59" s="44"/>
      <c r="D59" s="46"/>
      <c r="E59" s="118"/>
      <c r="F59" s="149"/>
      <c r="G59" s="39" t="e">
        <f>VLOOKUP($A59,'Liste de produits types'!$A$2:$E$136,2,FALSE)</f>
        <v>#N/A</v>
      </c>
      <c r="H59" s="40" t="e">
        <f>VLOOKUP($A59,'Liste de produits types'!$A$2:$E$136,4,FALSE)</f>
        <v>#N/A</v>
      </c>
      <c r="I59" s="41" t="e">
        <f>VLOOKUP($A59,'Liste de produits types'!$A$2:$E$136,5,FALSE)</f>
        <v>#N/A</v>
      </c>
      <c r="J59" s="19"/>
      <c r="K59" s="17"/>
    </row>
    <row r="60" spans="1:11" s="13" customFormat="1" ht="25.5" customHeight="1" x14ac:dyDescent="0.35">
      <c r="A60" s="36"/>
      <c r="B60" s="45"/>
      <c r="C60" s="44"/>
      <c r="D60" s="46"/>
      <c r="E60" s="118"/>
      <c r="F60" s="149"/>
      <c r="G60" s="39" t="e">
        <f>VLOOKUP($A60,'Liste de produits types'!$A$2:$E$136,2,FALSE)</f>
        <v>#N/A</v>
      </c>
      <c r="H60" s="40" t="e">
        <f>VLOOKUP($A60,'Liste de produits types'!$A$2:$E$136,4,FALSE)</f>
        <v>#N/A</v>
      </c>
      <c r="I60" s="41" t="e">
        <f>VLOOKUP($A60,'Liste de produits types'!$A$2:$E$136,5,FALSE)</f>
        <v>#N/A</v>
      </c>
      <c r="J60" s="19"/>
      <c r="K60" s="17"/>
    </row>
    <row r="61" spans="1:11" s="13" customFormat="1" ht="25.5" customHeight="1" x14ac:dyDescent="0.35">
      <c r="A61" s="36"/>
      <c r="B61" s="45"/>
      <c r="C61" s="44"/>
      <c r="D61" s="46"/>
      <c r="E61" s="118"/>
      <c r="F61" s="149"/>
      <c r="G61" s="39" t="e">
        <f>VLOOKUP($A61,'Liste de produits types'!$A$2:$E$136,2,FALSE)</f>
        <v>#N/A</v>
      </c>
      <c r="H61" s="40" t="e">
        <f>VLOOKUP($A61,'Liste de produits types'!$A$2:$E$136,4,FALSE)</f>
        <v>#N/A</v>
      </c>
      <c r="I61" s="41" t="e">
        <f>VLOOKUP($A61,'Liste de produits types'!$A$2:$E$136,5,FALSE)</f>
        <v>#N/A</v>
      </c>
      <c r="J61" s="19"/>
      <c r="K61" s="17"/>
    </row>
    <row r="62" spans="1:11" s="13" customFormat="1" ht="25.5" customHeight="1" x14ac:dyDescent="0.35">
      <c r="A62" s="36"/>
      <c r="B62" s="45"/>
      <c r="C62" s="44"/>
      <c r="D62" s="46"/>
      <c r="E62" s="118"/>
      <c r="F62" s="149"/>
      <c r="G62" s="39" t="e">
        <f>VLOOKUP($A62,'Liste de produits types'!$A$2:$E$136,2,FALSE)</f>
        <v>#N/A</v>
      </c>
      <c r="H62" s="40" t="e">
        <f>VLOOKUP($A62,'Liste de produits types'!$A$2:$E$136,4,FALSE)</f>
        <v>#N/A</v>
      </c>
      <c r="I62" s="41" t="e">
        <f>VLOOKUP($A62,'Liste de produits types'!$A$2:$E$136,5,FALSE)</f>
        <v>#N/A</v>
      </c>
      <c r="J62" s="19"/>
      <c r="K62" s="17"/>
    </row>
    <row r="63" spans="1:11" s="13" customFormat="1" ht="25.5" customHeight="1" x14ac:dyDescent="0.35">
      <c r="A63" s="36"/>
      <c r="B63" s="45"/>
      <c r="C63" s="44"/>
      <c r="D63" s="46"/>
      <c r="E63" s="118"/>
      <c r="F63" s="149"/>
      <c r="G63" s="39" t="e">
        <f>VLOOKUP($A63,'Liste de produits types'!$A$2:$E$136,2,FALSE)</f>
        <v>#N/A</v>
      </c>
      <c r="H63" s="40" t="e">
        <f>VLOOKUP($A63,'Liste de produits types'!$A$2:$E$136,4,FALSE)</f>
        <v>#N/A</v>
      </c>
      <c r="I63" s="41" t="e">
        <f>VLOOKUP($A63,'Liste de produits types'!$A$2:$E$136,5,FALSE)</f>
        <v>#N/A</v>
      </c>
      <c r="J63" s="19"/>
      <c r="K63" s="17"/>
    </row>
    <row r="64" spans="1:11" s="13" customFormat="1" ht="25.5" customHeight="1" x14ac:dyDescent="0.35">
      <c r="A64" s="36"/>
      <c r="B64" s="45"/>
      <c r="C64" s="44"/>
      <c r="D64" s="46"/>
      <c r="E64" s="118"/>
      <c r="F64" s="149"/>
      <c r="G64" s="39" t="e">
        <f>VLOOKUP($A64,'Liste de produits types'!$A$2:$E$136,2,FALSE)</f>
        <v>#N/A</v>
      </c>
      <c r="H64" s="40" t="e">
        <f>VLOOKUP($A64,'Liste de produits types'!$A$2:$E$136,4,FALSE)</f>
        <v>#N/A</v>
      </c>
      <c r="I64" s="41" t="e">
        <f>VLOOKUP($A64,'Liste de produits types'!$A$2:$E$136,5,FALSE)</f>
        <v>#N/A</v>
      </c>
      <c r="J64" s="19"/>
      <c r="K64" s="17"/>
    </row>
    <row r="65" spans="1:11" s="13" customFormat="1" ht="25.5" customHeight="1" x14ac:dyDescent="0.35">
      <c r="A65" s="36"/>
      <c r="B65" s="45"/>
      <c r="C65" s="44"/>
      <c r="D65" s="46"/>
      <c r="E65" s="118"/>
      <c r="F65" s="149"/>
      <c r="G65" s="39" t="e">
        <f>VLOOKUP($A65,'Liste de produits types'!$A$2:$E$136,2,FALSE)</f>
        <v>#N/A</v>
      </c>
      <c r="H65" s="40" t="e">
        <f>VLOOKUP($A65,'Liste de produits types'!$A$2:$E$136,4,FALSE)</f>
        <v>#N/A</v>
      </c>
      <c r="I65" s="41" t="e">
        <f>VLOOKUP($A65,'Liste de produits types'!$A$2:$E$136,5,FALSE)</f>
        <v>#N/A</v>
      </c>
      <c r="J65" s="19"/>
      <c r="K65" s="17"/>
    </row>
    <row r="66" spans="1:11" s="13" customFormat="1" ht="25.5" customHeight="1" x14ac:dyDescent="0.35">
      <c r="A66" s="36"/>
      <c r="B66" s="45"/>
      <c r="C66" s="44"/>
      <c r="D66" s="46"/>
      <c r="E66" s="118"/>
      <c r="F66" s="149"/>
      <c r="G66" s="39" t="e">
        <f>VLOOKUP($A66,'Liste de produits types'!$A$2:$E$136,2,FALSE)</f>
        <v>#N/A</v>
      </c>
      <c r="H66" s="40" t="e">
        <f>VLOOKUP($A66,'Liste de produits types'!$A$2:$E$136,4,FALSE)</f>
        <v>#N/A</v>
      </c>
      <c r="I66" s="41" t="e">
        <f>VLOOKUP($A66,'Liste de produits types'!$A$2:$E$136,5,FALSE)</f>
        <v>#N/A</v>
      </c>
      <c r="J66" s="19"/>
      <c r="K66" s="17"/>
    </row>
    <row r="67" spans="1:11" s="13" customFormat="1" ht="25.5" customHeight="1" x14ac:dyDescent="0.35">
      <c r="A67" s="36"/>
      <c r="B67" s="45"/>
      <c r="C67" s="44"/>
      <c r="D67" s="46"/>
      <c r="E67" s="118"/>
      <c r="F67" s="149"/>
      <c r="G67" s="39" t="e">
        <f>VLOOKUP($A67,'Liste de produits types'!$A$2:$E$136,2,FALSE)</f>
        <v>#N/A</v>
      </c>
      <c r="H67" s="40" t="e">
        <f>VLOOKUP($A67,'Liste de produits types'!$A$2:$E$136,4,FALSE)</f>
        <v>#N/A</v>
      </c>
      <c r="I67" s="41" t="e">
        <f>VLOOKUP($A67,'Liste de produits types'!$A$2:$E$136,5,FALSE)</f>
        <v>#N/A</v>
      </c>
      <c r="J67" s="19"/>
      <c r="K67" s="17"/>
    </row>
    <row r="68" spans="1:11" s="13" customFormat="1" ht="25.5" customHeight="1" x14ac:dyDescent="0.35">
      <c r="A68" s="36"/>
      <c r="B68" s="45"/>
      <c r="C68" s="44"/>
      <c r="D68" s="46"/>
      <c r="E68" s="118"/>
      <c r="F68" s="149"/>
      <c r="G68" s="39" t="e">
        <f>VLOOKUP($A68,'Liste de produits types'!$A$2:$E$136,2,FALSE)</f>
        <v>#N/A</v>
      </c>
      <c r="H68" s="40" t="e">
        <f>VLOOKUP($A68,'Liste de produits types'!$A$2:$E$136,4,FALSE)</f>
        <v>#N/A</v>
      </c>
      <c r="I68" s="41" t="e">
        <f>VLOOKUP($A68,'Liste de produits types'!$A$2:$E$136,5,FALSE)</f>
        <v>#N/A</v>
      </c>
      <c r="J68" s="19"/>
      <c r="K68" s="17"/>
    </row>
    <row r="69" spans="1:11" s="13" customFormat="1" ht="25.5" customHeight="1" x14ac:dyDescent="0.35">
      <c r="A69" s="36"/>
      <c r="B69" s="45"/>
      <c r="C69" s="44"/>
      <c r="D69" s="46"/>
      <c r="E69" s="118"/>
      <c r="F69" s="149"/>
      <c r="G69" s="39" t="e">
        <f>VLOOKUP($A69,'Liste de produits types'!$A$2:$E$136,2,FALSE)</f>
        <v>#N/A</v>
      </c>
      <c r="H69" s="40" t="e">
        <f>VLOOKUP($A69,'Liste de produits types'!$A$2:$E$136,4,FALSE)</f>
        <v>#N/A</v>
      </c>
      <c r="I69" s="41" t="e">
        <f>VLOOKUP($A69,'Liste de produits types'!$A$2:$E$136,5,FALSE)</f>
        <v>#N/A</v>
      </c>
      <c r="J69" s="19"/>
      <c r="K69" s="17"/>
    </row>
    <row r="70" spans="1:11" s="13" customFormat="1" ht="25.5" customHeight="1" x14ac:dyDescent="0.35">
      <c r="A70" s="36"/>
      <c r="B70" s="45"/>
      <c r="C70" s="44"/>
      <c r="D70" s="46"/>
      <c r="E70" s="118"/>
      <c r="F70" s="149"/>
      <c r="G70" s="39" t="e">
        <f>VLOOKUP($A70,'Liste de produits types'!$A$2:$E$136,2,FALSE)</f>
        <v>#N/A</v>
      </c>
      <c r="H70" s="40" t="e">
        <f>VLOOKUP($A70,'Liste de produits types'!$A$2:$E$136,4,FALSE)</f>
        <v>#N/A</v>
      </c>
      <c r="I70" s="41" t="e">
        <f>VLOOKUP($A70,'Liste de produits types'!$A$2:$E$136,5,FALSE)</f>
        <v>#N/A</v>
      </c>
      <c r="J70" s="19"/>
      <c r="K70" s="17"/>
    </row>
    <row r="71" spans="1:11" s="13" customFormat="1" ht="25.5" customHeight="1" x14ac:dyDescent="0.35">
      <c r="A71" s="36"/>
      <c r="B71" s="45"/>
      <c r="C71" s="44"/>
      <c r="D71" s="46"/>
      <c r="E71" s="118"/>
      <c r="F71" s="149"/>
      <c r="G71" s="39" t="e">
        <f>VLOOKUP($A71,'Liste de produits types'!$A$2:$E$136,2,FALSE)</f>
        <v>#N/A</v>
      </c>
      <c r="H71" s="40" t="e">
        <f>VLOOKUP($A71,'Liste de produits types'!$A$2:$E$136,4,FALSE)</f>
        <v>#N/A</v>
      </c>
      <c r="I71" s="41" t="e">
        <f>VLOOKUP($A71,'Liste de produits types'!$A$2:$E$136,5,FALSE)</f>
        <v>#N/A</v>
      </c>
      <c r="J71" s="19"/>
      <c r="K71" s="17"/>
    </row>
    <row r="72" spans="1:11" s="13" customFormat="1" ht="25.5" customHeight="1" x14ac:dyDescent="0.35">
      <c r="A72" s="36"/>
      <c r="B72" s="45"/>
      <c r="C72" s="44"/>
      <c r="D72" s="46"/>
      <c r="E72" s="118"/>
      <c r="F72" s="149"/>
      <c r="G72" s="39" t="e">
        <f>VLOOKUP($A72,'Liste de produits types'!$A$2:$E$136,2,FALSE)</f>
        <v>#N/A</v>
      </c>
      <c r="H72" s="40" t="e">
        <f>VLOOKUP($A72,'Liste de produits types'!$A$2:$E$136,4,FALSE)</f>
        <v>#N/A</v>
      </c>
      <c r="I72" s="41" t="e">
        <f>VLOOKUP($A72,'Liste de produits types'!$A$2:$E$136,5,FALSE)</f>
        <v>#N/A</v>
      </c>
      <c r="J72" s="19"/>
      <c r="K72" s="17"/>
    </row>
    <row r="73" spans="1:11" s="13" customFormat="1" ht="25.5" customHeight="1" x14ac:dyDescent="0.35">
      <c r="A73" s="36"/>
      <c r="B73" s="45"/>
      <c r="C73" s="44"/>
      <c r="D73" s="46"/>
      <c r="E73" s="118"/>
      <c r="F73" s="149"/>
      <c r="G73" s="39" t="e">
        <f>VLOOKUP($A73,'Liste de produits types'!$A$2:$E$136,2,FALSE)</f>
        <v>#N/A</v>
      </c>
      <c r="H73" s="40" t="e">
        <f>VLOOKUP($A73,'Liste de produits types'!$A$2:$E$136,4,FALSE)</f>
        <v>#N/A</v>
      </c>
      <c r="I73" s="41" t="e">
        <f>VLOOKUP($A73,'Liste de produits types'!$A$2:$E$136,5,FALSE)</f>
        <v>#N/A</v>
      </c>
      <c r="J73" s="19"/>
      <c r="K73" s="17"/>
    </row>
    <row r="74" spans="1:11" s="13" customFormat="1" ht="25.5" customHeight="1" x14ac:dyDescent="0.35">
      <c r="A74" s="36"/>
      <c r="B74" s="45"/>
      <c r="C74" s="44"/>
      <c r="D74" s="46"/>
      <c r="E74" s="118"/>
      <c r="F74" s="149"/>
      <c r="G74" s="39" t="e">
        <f>VLOOKUP($A74,'Liste de produits types'!$A$2:$E$136,2,FALSE)</f>
        <v>#N/A</v>
      </c>
      <c r="H74" s="40" t="e">
        <f>VLOOKUP($A74,'Liste de produits types'!$A$2:$E$136,4,FALSE)</f>
        <v>#N/A</v>
      </c>
      <c r="I74" s="41" t="e">
        <f>VLOOKUP($A74,'Liste de produits types'!$A$2:$E$136,5,FALSE)</f>
        <v>#N/A</v>
      </c>
      <c r="J74" s="19"/>
      <c r="K74" s="17"/>
    </row>
    <row r="75" spans="1:11" s="13" customFormat="1" ht="25.5" customHeight="1" x14ac:dyDescent="0.35">
      <c r="A75" s="36"/>
      <c r="B75" s="45"/>
      <c r="C75" s="44"/>
      <c r="D75" s="46"/>
      <c r="E75" s="118"/>
      <c r="F75" s="149"/>
      <c r="G75" s="39" t="e">
        <f>VLOOKUP($A75,'Liste de produits types'!$A$2:$E$136,2,FALSE)</f>
        <v>#N/A</v>
      </c>
      <c r="H75" s="40" t="e">
        <f>VLOOKUP($A75,'Liste de produits types'!$A$2:$E$136,4,FALSE)</f>
        <v>#N/A</v>
      </c>
      <c r="I75" s="41" t="e">
        <f>VLOOKUP($A75,'Liste de produits types'!$A$2:$E$136,5,FALSE)</f>
        <v>#N/A</v>
      </c>
      <c r="J75" s="19"/>
      <c r="K75" s="17"/>
    </row>
    <row r="76" spans="1:11" s="13" customFormat="1" ht="25.5" customHeight="1" x14ac:dyDescent="0.35">
      <c r="A76" s="36"/>
      <c r="B76" s="45"/>
      <c r="C76" s="44"/>
      <c r="D76" s="46"/>
      <c r="E76" s="118"/>
      <c r="F76" s="149"/>
      <c r="G76" s="39" t="e">
        <f>VLOOKUP($A76,'Liste de produits types'!$A$2:$E$136,2,FALSE)</f>
        <v>#N/A</v>
      </c>
      <c r="H76" s="40" t="e">
        <f>VLOOKUP($A76,'Liste de produits types'!$A$2:$E$136,4,FALSE)</f>
        <v>#N/A</v>
      </c>
      <c r="I76" s="41" t="e">
        <f>VLOOKUP($A76,'Liste de produits types'!$A$2:$E$136,5,FALSE)</f>
        <v>#N/A</v>
      </c>
      <c r="J76" s="19"/>
      <c r="K76" s="17"/>
    </row>
    <row r="77" spans="1:11" s="13" customFormat="1" ht="25.5" customHeight="1" x14ac:dyDescent="0.35">
      <c r="A77" s="36"/>
      <c r="B77" s="45"/>
      <c r="C77" s="44"/>
      <c r="D77" s="46"/>
      <c r="E77" s="118"/>
      <c r="F77" s="149"/>
      <c r="G77" s="39" t="e">
        <f>VLOOKUP($A77,'Liste de produits types'!$A$2:$E$136,2,FALSE)</f>
        <v>#N/A</v>
      </c>
      <c r="H77" s="40" t="e">
        <f>VLOOKUP($A77,'Liste de produits types'!$A$2:$E$136,4,FALSE)</f>
        <v>#N/A</v>
      </c>
      <c r="I77" s="41" t="e">
        <f>VLOOKUP($A77,'Liste de produits types'!$A$2:$E$136,5,FALSE)</f>
        <v>#N/A</v>
      </c>
      <c r="J77" s="19"/>
      <c r="K77" s="17"/>
    </row>
    <row r="78" spans="1:11" s="13" customFormat="1" ht="25.5" customHeight="1" x14ac:dyDescent="0.35">
      <c r="A78" s="36"/>
      <c r="B78" s="45"/>
      <c r="C78" s="44"/>
      <c r="D78" s="46"/>
      <c r="E78" s="118"/>
      <c r="F78" s="149"/>
      <c r="G78" s="39" t="e">
        <f>VLOOKUP($A78,'Liste de produits types'!$A$2:$E$136,2,FALSE)</f>
        <v>#N/A</v>
      </c>
      <c r="H78" s="40" t="e">
        <f>VLOOKUP($A78,'Liste de produits types'!$A$2:$E$136,4,FALSE)</f>
        <v>#N/A</v>
      </c>
      <c r="I78" s="41" t="e">
        <f>VLOOKUP($A78,'Liste de produits types'!$A$2:$E$136,5,FALSE)</f>
        <v>#N/A</v>
      </c>
      <c r="J78" s="19"/>
      <c r="K78" s="17"/>
    </row>
    <row r="79" spans="1:11" s="13" customFormat="1" ht="25.5" customHeight="1" x14ac:dyDescent="0.35">
      <c r="A79" s="36"/>
      <c r="B79" s="45"/>
      <c r="C79" s="44"/>
      <c r="D79" s="46"/>
      <c r="E79" s="118"/>
      <c r="F79" s="149"/>
      <c r="G79" s="39" t="e">
        <f>VLOOKUP($A79,'Liste de produits types'!$A$2:$E$136,2,FALSE)</f>
        <v>#N/A</v>
      </c>
      <c r="H79" s="40" t="e">
        <f>VLOOKUP($A79,'Liste de produits types'!$A$2:$E$136,4,FALSE)</f>
        <v>#N/A</v>
      </c>
      <c r="I79" s="41" t="e">
        <f>VLOOKUP($A79,'Liste de produits types'!$A$2:$E$136,5,FALSE)</f>
        <v>#N/A</v>
      </c>
      <c r="J79" s="19"/>
      <c r="K79" s="17"/>
    </row>
    <row r="80" spans="1:11" s="13" customFormat="1" ht="25.5" customHeight="1" x14ac:dyDescent="0.35">
      <c r="A80" s="36"/>
      <c r="B80" s="45"/>
      <c r="C80" s="44"/>
      <c r="D80" s="46"/>
      <c r="E80" s="118"/>
      <c r="F80" s="149"/>
      <c r="G80" s="39" t="e">
        <f>VLOOKUP($A80,'Liste de produits types'!$A$2:$E$136,2,FALSE)</f>
        <v>#N/A</v>
      </c>
      <c r="H80" s="40" t="e">
        <f>VLOOKUP($A80,'Liste de produits types'!$A$2:$E$136,4,FALSE)</f>
        <v>#N/A</v>
      </c>
      <c r="I80" s="41" t="e">
        <f>VLOOKUP($A80,'Liste de produits types'!$A$2:$E$136,5,FALSE)</f>
        <v>#N/A</v>
      </c>
      <c r="J80" s="19"/>
      <c r="K80" s="17"/>
    </row>
    <row r="81" spans="1:11" s="13" customFormat="1" ht="25.5" customHeight="1" x14ac:dyDescent="0.35">
      <c r="A81" s="36"/>
      <c r="B81" s="45"/>
      <c r="C81" s="44"/>
      <c r="D81" s="46"/>
      <c r="E81" s="118"/>
      <c r="F81" s="149"/>
      <c r="G81" s="39" t="e">
        <f>VLOOKUP($A81,'Liste de produits types'!$A$2:$E$136,2,FALSE)</f>
        <v>#N/A</v>
      </c>
      <c r="H81" s="40" t="e">
        <f>VLOOKUP($A81,'Liste de produits types'!$A$2:$E$136,4,FALSE)</f>
        <v>#N/A</v>
      </c>
      <c r="I81" s="41" t="e">
        <f>VLOOKUP($A81,'Liste de produits types'!$A$2:$E$136,5,FALSE)</f>
        <v>#N/A</v>
      </c>
      <c r="J81" s="19"/>
      <c r="K81" s="17"/>
    </row>
    <row r="82" spans="1:11" s="13" customFormat="1" ht="25.5" customHeight="1" x14ac:dyDescent="0.35">
      <c r="A82" s="36"/>
      <c r="B82" s="45"/>
      <c r="C82" s="44"/>
      <c r="D82" s="46"/>
      <c r="E82" s="118"/>
      <c r="F82" s="149"/>
      <c r="G82" s="39" t="e">
        <f>VLOOKUP($A82,'Liste de produits types'!$A$2:$E$136,2,FALSE)</f>
        <v>#N/A</v>
      </c>
      <c r="H82" s="40" t="e">
        <f>VLOOKUP($A82,'Liste de produits types'!$A$2:$E$136,4,FALSE)</f>
        <v>#N/A</v>
      </c>
      <c r="I82" s="41" t="e">
        <f>VLOOKUP($A82,'Liste de produits types'!$A$2:$E$136,5,FALSE)</f>
        <v>#N/A</v>
      </c>
      <c r="J82" s="19"/>
      <c r="K82" s="17"/>
    </row>
    <row r="83" spans="1:11" s="13" customFormat="1" ht="25.5" customHeight="1" x14ac:dyDescent="0.35">
      <c r="A83" s="36"/>
      <c r="B83" s="45"/>
      <c r="C83" s="44"/>
      <c r="D83" s="46"/>
      <c r="E83" s="118"/>
      <c r="F83" s="149"/>
      <c r="G83" s="39" t="e">
        <f>VLOOKUP($A83,'Liste de produits types'!$A$2:$E$136,2,FALSE)</f>
        <v>#N/A</v>
      </c>
      <c r="H83" s="40" t="e">
        <f>VLOOKUP($A83,'Liste de produits types'!$A$2:$E$136,4,FALSE)</f>
        <v>#N/A</v>
      </c>
      <c r="I83" s="41" t="e">
        <f>VLOOKUP($A83,'Liste de produits types'!$A$2:$E$136,5,FALSE)</f>
        <v>#N/A</v>
      </c>
      <c r="J83" s="19"/>
      <c r="K83" s="17"/>
    </row>
    <row r="84" spans="1:11" s="13" customFormat="1" ht="25.5" customHeight="1" x14ac:dyDescent="0.35">
      <c r="A84" s="36"/>
      <c r="B84" s="45"/>
      <c r="C84" s="44"/>
      <c r="D84" s="46"/>
      <c r="E84" s="118"/>
      <c r="F84" s="149"/>
      <c r="G84" s="39" t="e">
        <f>VLOOKUP($A84,'Liste de produits types'!$A$2:$E$136,2,FALSE)</f>
        <v>#N/A</v>
      </c>
      <c r="H84" s="40" t="e">
        <f>VLOOKUP($A84,'Liste de produits types'!$A$2:$E$136,4,FALSE)</f>
        <v>#N/A</v>
      </c>
      <c r="I84" s="41" t="e">
        <f>VLOOKUP($A84,'Liste de produits types'!$A$2:$E$136,5,FALSE)</f>
        <v>#N/A</v>
      </c>
      <c r="J84" s="19"/>
      <c r="K84" s="17"/>
    </row>
    <row r="85" spans="1:11" s="13" customFormat="1" ht="25.5" customHeight="1" x14ac:dyDescent="0.35">
      <c r="A85" s="36"/>
      <c r="B85" s="45"/>
      <c r="C85" s="44"/>
      <c r="D85" s="46"/>
      <c r="E85" s="118"/>
      <c r="F85" s="149"/>
      <c r="G85" s="39" t="e">
        <f>VLOOKUP($A85,'Liste de produits types'!$A$2:$E$136,2,FALSE)</f>
        <v>#N/A</v>
      </c>
      <c r="H85" s="40" t="e">
        <f>VLOOKUP($A85,'Liste de produits types'!$A$2:$E$136,4,FALSE)</f>
        <v>#N/A</v>
      </c>
      <c r="I85" s="41" t="e">
        <f>VLOOKUP($A85,'Liste de produits types'!$A$2:$E$136,5,FALSE)</f>
        <v>#N/A</v>
      </c>
      <c r="J85" s="19"/>
      <c r="K85" s="17"/>
    </row>
    <row r="86" spans="1:11" s="13" customFormat="1" ht="25.5" customHeight="1" x14ac:dyDescent="0.35">
      <c r="A86" s="36"/>
      <c r="B86" s="45"/>
      <c r="C86" s="44"/>
      <c r="D86" s="46"/>
      <c r="E86" s="118"/>
      <c r="F86" s="149"/>
      <c r="G86" s="39" t="e">
        <f>VLOOKUP($A86,'Liste de produits types'!$A$2:$E$136,2,FALSE)</f>
        <v>#N/A</v>
      </c>
      <c r="H86" s="40" t="e">
        <f>VLOOKUP($A86,'Liste de produits types'!$A$2:$E$136,4,FALSE)</f>
        <v>#N/A</v>
      </c>
      <c r="I86" s="41" t="e">
        <f>VLOOKUP($A86,'Liste de produits types'!$A$2:$E$136,5,FALSE)</f>
        <v>#N/A</v>
      </c>
      <c r="J86" s="19"/>
      <c r="K86" s="17"/>
    </row>
    <row r="87" spans="1:11" s="13" customFormat="1" ht="25.5" customHeight="1" x14ac:dyDescent="0.35">
      <c r="A87" s="36"/>
      <c r="B87" s="45"/>
      <c r="C87" s="44"/>
      <c r="D87" s="46"/>
      <c r="E87" s="118"/>
      <c r="F87" s="149"/>
      <c r="G87" s="39" t="e">
        <f>VLOOKUP($A87,'Liste de produits types'!$A$2:$E$136,2,FALSE)</f>
        <v>#N/A</v>
      </c>
      <c r="H87" s="40" t="e">
        <f>VLOOKUP($A87,'Liste de produits types'!$A$2:$E$136,4,FALSE)</f>
        <v>#N/A</v>
      </c>
      <c r="I87" s="41" t="e">
        <f>VLOOKUP($A87,'Liste de produits types'!$A$2:$E$136,5,FALSE)</f>
        <v>#N/A</v>
      </c>
      <c r="J87" s="19"/>
      <c r="K87" s="17"/>
    </row>
    <row r="88" spans="1:11" s="13" customFormat="1" ht="25.5" customHeight="1" x14ac:dyDescent="0.35">
      <c r="A88" s="36"/>
      <c r="B88" s="45"/>
      <c r="C88" s="44"/>
      <c r="D88" s="46"/>
      <c r="E88" s="118"/>
      <c r="F88" s="149"/>
      <c r="G88" s="39" t="e">
        <f>VLOOKUP($A88,'Liste de produits types'!$A$2:$E$136,2,FALSE)</f>
        <v>#N/A</v>
      </c>
      <c r="H88" s="40" t="e">
        <f>VLOOKUP($A88,'Liste de produits types'!$A$2:$E$136,4,FALSE)</f>
        <v>#N/A</v>
      </c>
      <c r="I88" s="41" t="e">
        <f>VLOOKUP($A88,'Liste de produits types'!$A$2:$E$136,5,FALSE)</f>
        <v>#N/A</v>
      </c>
      <c r="J88" s="19"/>
      <c r="K88" s="17"/>
    </row>
    <row r="89" spans="1:11" s="13" customFormat="1" ht="25.5" customHeight="1" x14ac:dyDescent="0.35">
      <c r="A89" s="36"/>
      <c r="B89" s="45"/>
      <c r="C89" s="44"/>
      <c r="D89" s="46"/>
      <c r="E89" s="118"/>
      <c r="F89" s="149"/>
      <c r="G89" s="39" t="e">
        <f>VLOOKUP($A89,'Liste de produits types'!$A$2:$E$136,2,FALSE)</f>
        <v>#N/A</v>
      </c>
      <c r="H89" s="40" t="e">
        <f>VLOOKUP($A89,'Liste de produits types'!$A$2:$E$136,4,FALSE)</f>
        <v>#N/A</v>
      </c>
      <c r="I89" s="41" t="e">
        <f>VLOOKUP($A89,'Liste de produits types'!$A$2:$E$136,5,FALSE)</f>
        <v>#N/A</v>
      </c>
      <c r="J89" s="19"/>
      <c r="K89" s="17"/>
    </row>
    <row r="90" spans="1:11" s="13" customFormat="1" ht="25.5" customHeight="1" x14ac:dyDescent="0.35">
      <c r="A90" s="36"/>
      <c r="B90" s="45"/>
      <c r="C90" s="44"/>
      <c r="D90" s="46"/>
      <c r="E90" s="118"/>
      <c r="F90" s="149"/>
      <c r="G90" s="39" t="e">
        <f>VLOOKUP($A90,'Liste de produits types'!$A$2:$E$136,2,FALSE)</f>
        <v>#N/A</v>
      </c>
      <c r="H90" s="40" t="e">
        <f>VLOOKUP($A90,'Liste de produits types'!$A$2:$E$136,4,FALSE)</f>
        <v>#N/A</v>
      </c>
      <c r="I90" s="41" t="e">
        <f>VLOOKUP($A90,'Liste de produits types'!$A$2:$E$136,5,FALSE)</f>
        <v>#N/A</v>
      </c>
      <c r="J90" s="19"/>
      <c r="K90" s="17"/>
    </row>
    <row r="91" spans="1:11" s="13" customFormat="1" ht="25.5" customHeight="1" x14ac:dyDescent="0.35">
      <c r="A91" s="36"/>
      <c r="B91" s="45"/>
      <c r="C91" s="44"/>
      <c r="D91" s="46"/>
      <c r="E91" s="118"/>
      <c r="F91" s="149"/>
      <c r="G91" s="39" t="e">
        <f>VLOOKUP($A91,'Liste de produits types'!$A$2:$E$136,2,FALSE)</f>
        <v>#N/A</v>
      </c>
      <c r="H91" s="40" t="e">
        <f>VLOOKUP($A91,'Liste de produits types'!$A$2:$E$136,4,FALSE)</f>
        <v>#N/A</v>
      </c>
      <c r="I91" s="41" t="e">
        <f>VLOOKUP($A91,'Liste de produits types'!$A$2:$E$136,5,FALSE)</f>
        <v>#N/A</v>
      </c>
      <c r="J91" s="19"/>
      <c r="K91" s="17"/>
    </row>
    <row r="92" spans="1:11" s="13" customFormat="1" ht="25.5" customHeight="1" x14ac:dyDescent="0.35">
      <c r="A92" s="36"/>
      <c r="B92" s="45"/>
      <c r="C92" s="44"/>
      <c r="D92" s="46"/>
      <c r="E92" s="118"/>
      <c r="F92" s="149"/>
      <c r="G92" s="39" t="e">
        <f>VLOOKUP($A92,'Liste de produits types'!$A$2:$E$136,2,FALSE)</f>
        <v>#N/A</v>
      </c>
      <c r="H92" s="40" t="e">
        <f>VLOOKUP($A92,'Liste de produits types'!$A$2:$E$136,4,FALSE)</f>
        <v>#N/A</v>
      </c>
      <c r="I92" s="41" t="e">
        <f>VLOOKUP($A92,'Liste de produits types'!$A$2:$E$136,5,FALSE)</f>
        <v>#N/A</v>
      </c>
      <c r="J92" s="19"/>
      <c r="K92" s="17"/>
    </row>
    <row r="93" spans="1:11" s="13" customFormat="1" ht="25.5" customHeight="1" x14ac:dyDescent="0.35">
      <c r="A93" s="36"/>
      <c r="B93" s="45"/>
      <c r="C93" s="44"/>
      <c r="D93" s="46"/>
      <c r="E93" s="118"/>
      <c r="F93" s="149"/>
      <c r="G93" s="39" t="e">
        <f>VLOOKUP($A93,'Liste de produits types'!$A$2:$E$136,2,FALSE)</f>
        <v>#N/A</v>
      </c>
      <c r="H93" s="40" t="e">
        <f>VLOOKUP($A93,'Liste de produits types'!$A$2:$E$136,4,FALSE)</f>
        <v>#N/A</v>
      </c>
      <c r="I93" s="41" t="e">
        <f>VLOOKUP($A93,'Liste de produits types'!$A$2:$E$136,5,FALSE)</f>
        <v>#N/A</v>
      </c>
      <c r="J93" s="19"/>
      <c r="K93" s="17"/>
    </row>
    <row r="94" spans="1:11" s="13" customFormat="1" ht="25.5" customHeight="1" x14ac:dyDescent="0.35">
      <c r="A94" s="36"/>
      <c r="B94" s="45"/>
      <c r="C94" s="44"/>
      <c r="D94" s="46"/>
      <c r="E94" s="118"/>
      <c r="F94" s="149"/>
      <c r="G94" s="39" t="e">
        <f>VLOOKUP($A94,'Liste de produits types'!$A$2:$E$136,2,FALSE)</f>
        <v>#N/A</v>
      </c>
      <c r="H94" s="40" t="e">
        <f>VLOOKUP($A94,'Liste de produits types'!$A$2:$E$136,4,FALSE)</f>
        <v>#N/A</v>
      </c>
      <c r="I94" s="41" t="e">
        <f>VLOOKUP($A94,'Liste de produits types'!$A$2:$E$136,5,FALSE)</f>
        <v>#N/A</v>
      </c>
      <c r="J94" s="19"/>
      <c r="K94" s="17"/>
    </row>
    <row r="95" spans="1:11" s="13" customFormat="1" ht="25.5" customHeight="1" x14ac:dyDescent="0.35">
      <c r="A95" s="36"/>
      <c r="B95" s="45"/>
      <c r="C95" s="44"/>
      <c r="D95" s="46"/>
      <c r="E95" s="118"/>
      <c r="F95" s="149"/>
      <c r="G95" s="39" t="e">
        <f>VLOOKUP($A95,'Liste de produits types'!$A$2:$E$136,2,FALSE)</f>
        <v>#N/A</v>
      </c>
      <c r="H95" s="40" t="e">
        <f>VLOOKUP($A95,'Liste de produits types'!$A$2:$E$136,4,FALSE)</f>
        <v>#N/A</v>
      </c>
      <c r="I95" s="41" t="e">
        <f>VLOOKUP($A95,'Liste de produits types'!$A$2:$E$136,5,FALSE)</f>
        <v>#N/A</v>
      </c>
      <c r="J95" s="19"/>
      <c r="K95" s="17"/>
    </row>
    <row r="96" spans="1:11" s="13" customFormat="1" ht="25.5" customHeight="1" x14ac:dyDescent="0.35">
      <c r="A96" s="36"/>
      <c r="B96" s="45"/>
      <c r="C96" s="44"/>
      <c r="D96" s="46"/>
      <c r="E96" s="118"/>
      <c r="F96" s="149"/>
      <c r="G96" s="39" t="e">
        <f>VLOOKUP($A96,'Liste de produits types'!$A$2:$E$136,2,FALSE)</f>
        <v>#N/A</v>
      </c>
      <c r="H96" s="40" t="e">
        <f>VLOOKUP($A96,'Liste de produits types'!$A$2:$E$136,4,FALSE)</f>
        <v>#N/A</v>
      </c>
      <c r="I96" s="41" t="e">
        <f>VLOOKUP($A96,'Liste de produits types'!$A$2:$E$136,5,FALSE)</f>
        <v>#N/A</v>
      </c>
      <c r="J96" s="19"/>
      <c r="K96" s="17"/>
    </row>
    <row r="97" spans="1:11" s="13" customFormat="1" ht="25.5" customHeight="1" x14ac:dyDescent="0.35">
      <c r="A97" s="36"/>
      <c r="B97" s="45"/>
      <c r="C97" s="44"/>
      <c r="D97" s="46"/>
      <c r="E97" s="118"/>
      <c r="F97" s="149"/>
      <c r="G97" s="39" t="e">
        <f>VLOOKUP($A97,'Liste de produits types'!$A$2:$E$136,2,FALSE)</f>
        <v>#N/A</v>
      </c>
      <c r="H97" s="40" t="e">
        <f>VLOOKUP($A97,'Liste de produits types'!$A$2:$E$136,4,FALSE)</f>
        <v>#N/A</v>
      </c>
      <c r="I97" s="41" t="e">
        <f>VLOOKUP($A97,'Liste de produits types'!$A$2:$E$136,5,FALSE)</f>
        <v>#N/A</v>
      </c>
      <c r="J97" s="19"/>
      <c r="K97" s="17"/>
    </row>
    <row r="98" spans="1:11" s="13" customFormat="1" ht="25.5" customHeight="1" x14ac:dyDescent="0.35">
      <c r="A98" s="36"/>
      <c r="B98" s="45"/>
      <c r="C98" s="44"/>
      <c r="D98" s="46"/>
      <c r="E98" s="118"/>
      <c r="F98" s="149"/>
      <c r="G98" s="39" t="e">
        <f>VLOOKUP($A98,'Liste de produits types'!$A$2:$E$136,2,FALSE)</f>
        <v>#N/A</v>
      </c>
      <c r="H98" s="40" t="e">
        <f>VLOOKUP($A98,'Liste de produits types'!$A$2:$E$136,4,FALSE)</f>
        <v>#N/A</v>
      </c>
      <c r="I98" s="41" t="e">
        <f>VLOOKUP($A98,'Liste de produits types'!$A$2:$E$136,5,FALSE)</f>
        <v>#N/A</v>
      </c>
      <c r="J98" s="19"/>
      <c r="K98" s="17"/>
    </row>
    <row r="99" spans="1:11" s="13" customFormat="1" ht="25.5" customHeight="1" x14ac:dyDescent="0.35">
      <c r="A99" s="36"/>
      <c r="B99" s="45"/>
      <c r="C99" s="44"/>
      <c r="D99" s="46"/>
      <c r="E99" s="118"/>
      <c r="F99" s="149"/>
      <c r="G99" s="39" t="e">
        <f>VLOOKUP($A99,'Liste de produits types'!$A$2:$E$136,2,FALSE)</f>
        <v>#N/A</v>
      </c>
      <c r="H99" s="40" t="e">
        <f>VLOOKUP($A99,'Liste de produits types'!$A$2:$E$136,4,FALSE)</f>
        <v>#N/A</v>
      </c>
      <c r="I99" s="41" t="e">
        <f>VLOOKUP($A99,'Liste de produits types'!$A$2:$E$136,5,FALSE)</f>
        <v>#N/A</v>
      </c>
      <c r="J99" s="19"/>
      <c r="K99" s="17"/>
    </row>
    <row r="100" spans="1:11" s="13" customFormat="1" ht="25.5" customHeight="1" x14ac:dyDescent="0.35">
      <c r="A100" s="36"/>
      <c r="B100" s="45"/>
      <c r="C100" s="44"/>
      <c r="D100" s="46"/>
      <c r="E100" s="118"/>
      <c r="F100" s="149"/>
      <c r="G100" s="39" t="e">
        <f>VLOOKUP($A100,'Liste de produits types'!$A$2:$E$136,2,FALSE)</f>
        <v>#N/A</v>
      </c>
      <c r="H100" s="40" t="e">
        <f>VLOOKUP($A100,'Liste de produits types'!$A$2:$E$136,4,FALSE)</f>
        <v>#N/A</v>
      </c>
      <c r="I100" s="41" t="e">
        <f>VLOOKUP($A100,'Liste de produits types'!$A$2:$E$136,5,FALSE)</f>
        <v>#N/A</v>
      </c>
      <c r="J100" s="19"/>
      <c r="K100" s="17"/>
    </row>
    <row r="101" spans="1:11" s="13" customFormat="1" ht="25.5" customHeight="1" x14ac:dyDescent="0.35">
      <c r="A101" s="36"/>
      <c r="B101" s="45"/>
      <c r="C101" s="44"/>
      <c r="D101" s="46"/>
      <c r="E101" s="118"/>
      <c r="F101" s="149"/>
      <c r="G101" s="39" t="e">
        <f>VLOOKUP($A101,'Liste de produits types'!$A$2:$E$136,2,FALSE)</f>
        <v>#N/A</v>
      </c>
      <c r="H101" s="40" t="e">
        <f>VLOOKUP($A101,'Liste de produits types'!$A$2:$E$136,4,FALSE)</f>
        <v>#N/A</v>
      </c>
      <c r="I101" s="41" t="e">
        <f>VLOOKUP($A101,'Liste de produits types'!$A$2:$E$136,5,FALSE)</f>
        <v>#N/A</v>
      </c>
      <c r="J101" s="19"/>
      <c r="K101" s="17"/>
    </row>
    <row r="102" spans="1:11" s="13" customFormat="1" ht="25.5" customHeight="1" x14ac:dyDescent="0.35">
      <c r="A102" s="36"/>
      <c r="B102" s="45"/>
      <c r="C102" s="44"/>
      <c r="D102" s="46"/>
      <c r="E102" s="118"/>
      <c r="F102" s="149"/>
      <c r="G102" s="39" t="e">
        <f>VLOOKUP($A102,'Liste de produits types'!$A$2:$E$136,2,FALSE)</f>
        <v>#N/A</v>
      </c>
      <c r="H102" s="40" t="e">
        <f>VLOOKUP($A102,'Liste de produits types'!$A$2:$E$136,4,FALSE)</f>
        <v>#N/A</v>
      </c>
      <c r="I102" s="41" t="e">
        <f>VLOOKUP($A102,'Liste de produits types'!$A$2:$E$136,5,FALSE)</f>
        <v>#N/A</v>
      </c>
      <c r="J102" s="19"/>
      <c r="K102" s="17"/>
    </row>
    <row r="103" spans="1:11" s="13" customFormat="1" ht="25.5" customHeight="1" x14ac:dyDescent="0.35">
      <c r="A103" s="36"/>
      <c r="B103" s="45"/>
      <c r="C103" s="44"/>
      <c r="D103" s="46"/>
      <c r="E103" s="118"/>
      <c r="F103" s="149"/>
      <c r="G103" s="39" t="e">
        <f>VLOOKUP($A103,'Liste de produits types'!$A$2:$E$136,2,FALSE)</f>
        <v>#N/A</v>
      </c>
      <c r="H103" s="40" t="e">
        <f>VLOOKUP($A103,'Liste de produits types'!$A$2:$E$136,4,FALSE)</f>
        <v>#N/A</v>
      </c>
      <c r="I103" s="41" t="e">
        <f>VLOOKUP($A103,'Liste de produits types'!$A$2:$E$136,5,FALSE)</f>
        <v>#N/A</v>
      </c>
      <c r="J103" s="19"/>
      <c r="K103" s="17"/>
    </row>
    <row r="104" spans="1:11" s="13" customFormat="1" ht="25.5" customHeight="1" x14ac:dyDescent="0.35">
      <c r="A104" s="36"/>
      <c r="B104" s="45"/>
      <c r="C104" s="44"/>
      <c r="D104" s="46"/>
      <c r="E104" s="118"/>
      <c r="F104" s="149"/>
      <c r="G104" s="39" t="e">
        <f>VLOOKUP($A104,'Liste de produits types'!$A$2:$E$136,2,FALSE)</f>
        <v>#N/A</v>
      </c>
      <c r="H104" s="40" t="e">
        <f>VLOOKUP($A104,'Liste de produits types'!$A$2:$E$136,4,FALSE)</f>
        <v>#N/A</v>
      </c>
      <c r="I104" s="41" t="e">
        <f>VLOOKUP($A104,'Liste de produits types'!$A$2:$E$136,5,FALSE)</f>
        <v>#N/A</v>
      </c>
      <c r="J104" s="19"/>
      <c r="K104" s="17"/>
    </row>
    <row r="105" spans="1:11" s="13" customFormat="1" ht="25.5" customHeight="1" x14ac:dyDescent="0.35">
      <c r="A105" s="36"/>
      <c r="B105" s="45"/>
      <c r="C105" s="44"/>
      <c r="D105" s="46"/>
      <c r="E105" s="118"/>
      <c r="F105" s="149"/>
      <c r="G105" s="39" t="e">
        <f>VLOOKUP($A105,'Liste de produits types'!$A$2:$E$136,2,FALSE)</f>
        <v>#N/A</v>
      </c>
      <c r="H105" s="40" t="e">
        <f>VLOOKUP($A105,'Liste de produits types'!$A$2:$E$136,4,FALSE)</f>
        <v>#N/A</v>
      </c>
      <c r="I105" s="41" t="e">
        <f>VLOOKUP($A105,'Liste de produits types'!$A$2:$E$136,5,FALSE)</f>
        <v>#N/A</v>
      </c>
      <c r="J105" s="19"/>
      <c r="K105" s="17"/>
    </row>
    <row r="106" spans="1:11" s="13" customFormat="1" ht="25.5" customHeight="1" x14ac:dyDescent="0.35">
      <c r="A106" s="36"/>
      <c r="B106" s="45"/>
      <c r="C106" s="44"/>
      <c r="D106" s="46"/>
      <c r="E106" s="118"/>
      <c r="F106" s="149"/>
      <c r="G106" s="39" t="e">
        <f>VLOOKUP($A106,'Liste de produits types'!$A$2:$E$136,2,FALSE)</f>
        <v>#N/A</v>
      </c>
      <c r="H106" s="40" t="e">
        <f>VLOOKUP($A106,'Liste de produits types'!$A$2:$E$136,4,FALSE)</f>
        <v>#N/A</v>
      </c>
      <c r="I106" s="41" t="e">
        <f>VLOOKUP($A106,'Liste de produits types'!$A$2:$E$136,5,FALSE)</f>
        <v>#N/A</v>
      </c>
      <c r="J106" s="19"/>
      <c r="K106" s="17"/>
    </row>
    <row r="107" spans="1:11" s="13" customFormat="1" ht="25.5" customHeight="1" x14ac:dyDescent="0.35">
      <c r="A107" s="36"/>
      <c r="B107" s="45"/>
      <c r="C107" s="44"/>
      <c r="D107" s="46"/>
      <c r="E107" s="118"/>
      <c r="F107" s="149"/>
      <c r="G107" s="39" t="e">
        <f>VLOOKUP($A107,'Liste de produits types'!$A$2:$E$136,2,FALSE)</f>
        <v>#N/A</v>
      </c>
      <c r="H107" s="40" t="e">
        <f>VLOOKUP($A107,'Liste de produits types'!$A$2:$E$136,4,FALSE)</f>
        <v>#N/A</v>
      </c>
      <c r="I107" s="41" t="e">
        <f>VLOOKUP($A107,'Liste de produits types'!$A$2:$E$136,5,FALSE)</f>
        <v>#N/A</v>
      </c>
      <c r="J107" s="19"/>
      <c r="K107" s="17"/>
    </row>
    <row r="108" spans="1:11" s="13" customFormat="1" ht="25.5" customHeight="1" x14ac:dyDescent="0.35">
      <c r="A108" s="36"/>
      <c r="B108" s="45"/>
      <c r="C108" s="44"/>
      <c r="D108" s="46"/>
      <c r="E108" s="118"/>
      <c r="F108" s="149"/>
      <c r="G108" s="39" t="e">
        <f>VLOOKUP($A108,'Liste de produits types'!$A$2:$E$136,2,FALSE)</f>
        <v>#N/A</v>
      </c>
      <c r="H108" s="40" t="e">
        <f>VLOOKUP($A108,'Liste de produits types'!$A$2:$E$136,4,FALSE)</f>
        <v>#N/A</v>
      </c>
      <c r="I108" s="41" t="e">
        <f>VLOOKUP($A108,'Liste de produits types'!$A$2:$E$136,5,FALSE)</f>
        <v>#N/A</v>
      </c>
      <c r="J108" s="19"/>
      <c r="K108" s="17"/>
    </row>
    <row r="109" spans="1:11" s="13" customFormat="1" ht="25.5" customHeight="1" x14ac:dyDescent="0.35">
      <c r="A109" s="36"/>
      <c r="B109" s="45"/>
      <c r="C109" s="44"/>
      <c r="D109" s="46"/>
      <c r="E109" s="118"/>
      <c r="F109" s="149"/>
      <c r="G109" s="39" t="e">
        <f>VLOOKUP($A109,'Liste de produits types'!$A$2:$E$136,2,FALSE)</f>
        <v>#N/A</v>
      </c>
      <c r="H109" s="40" t="e">
        <f>VLOOKUP($A109,'Liste de produits types'!$A$2:$E$136,4,FALSE)</f>
        <v>#N/A</v>
      </c>
      <c r="I109" s="41" t="e">
        <f>VLOOKUP($A109,'Liste de produits types'!$A$2:$E$136,5,FALSE)</f>
        <v>#N/A</v>
      </c>
      <c r="J109" s="19"/>
      <c r="K109" s="17"/>
    </row>
    <row r="110" spans="1:11" s="13" customFormat="1" ht="25.5" customHeight="1" x14ac:dyDescent="0.35">
      <c r="A110" s="36"/>
      <c r="B110" s="45"/>
      <c r="C110" s="44"/>
      <c r="D110" s="46"/>
      <c r="E110" s="118"/>
      <c r="F110" s="149"/>
      <c r="G110" s="39" t="e">
        <f>VLOOKUP($A110,'Liste de produits types'!$A$2:$E$136,2,FALSE)</f>
        <v>#N/A</v>
      </c>
      <c r="H110" s="40" t="e">
        <f>VLOOKUP($A110,'Liste de produits types'!$A$2:$E$136,4,FALSE)</f>
        <v>#N/A</v>
      </c>
      <c r="I110" s="41" t="e">
        <f>VLOOKUP($A110,'Liste de produits types'!$A$2:$E$136,5,FALSE)</f>
        <v>#N/A</v>
      </c>
      <c r="J110" s="19"/>
      <c r="K110" s="17"/>
    </row>
    <row r="111" spans="1:11" s="13" customFormat="1" ht="25.5" customHeight="1" x14ac:dyDescent="0.35">
      <c r="A111" s="36"/>
      <c r="B111" s="45"/>
      <c r="C111" s="44"/>
      <c r="D111" s="46"/>
      <c r="E111" s="118"/>
      <c r="F111" s="149"/>
      <c r="G111" s="39" t="e">
        <f>VLOOKUP($A111,'Liste de produits types'!$A$2:$E$136,2,FALSE)</f>
        <v>#N/A</v>
      </c>
      <c r="H111" s="40" t="e">
        <f>VLOOKUP($A111,'Liste de produits types'!$A$2:$E$136,4,FALSE)</f>
        <v>#N/A</v>
      </c>
      <c r="I111" s="41" t="e">
        <f>VLOOKUP($A111,'Liste de produits types'!$A$2:$E$136,5,FALSE)</f>
        <v>#N/A</v>
      </c>
      <c r="J111" s="19"/>
      <c r="K111" s="17"/>
    </row>
    <row r="112" spans="1:11" s="13" customFormat="1" ht="25.5" customHeight="1" x14ac:dyDescent="0.35">
      <c r="A112" s="36"/>
      <c r="B112" s="45"/>
      <c r="C112" s="44"/>
      <c r="D112" s="46"/>
      <c r="E112" s="118"/>
      <c r="F112" s="149"/>
      <c r="G112" s="39" t="e">
        <f>VLOOKUP($A112,'Liste de produits types'!$A$2:$E$136,2,FALSE)</f>
        <v>#N/A</v>
      </c>
      <c r="H112" s="40" t="e">
        <f>VLOOKUP($A112,'Liste de produits types'!$A$2:$E$136,4,FALSE)</f>
        <v>#N/A</v>
      </c>
      <c r="I112" s="41" t="e">
        <f>VLOOKUP($A112,'Liste de produits types'!$A$2:$E$136,5,FALSE)</f>
        <v>#N/A</v>
      </c>
      <c r="J112" s="19"/>
      <c r="K112" s="17"/>
    </row>
    <row r="113" spans="1:11" s="13" customFormat="1" ht="25.5" customHeight="1" x14ac:dyDescent="0.35">
      <c r="A113" s="36"/>
      <c r="B113" s="45"/>
      <c r="C113" s="44"/>
      <c r="D113" s="46"/>
      <c r="E113" s="118"/>
      <c r="F113" s="149"/>
      <c r="G113" s="39" t="e">
        <f>VLOOKUP($A113,'Liste de produits types'!$A$2:$E$136,2,FALSE)</f>
        <v>#N/A</v>
      </c>
      <c r="H113" s="40" t="e">
        <f>VLOOKUP($A113,'Liste de produits types'!$A$2:$E$136,4,FALSE)</f>
        <v>#N/A</v>
      </c>
      <c r="I113" s="41" t="e">
        <f>VLOOKUP($A113,'Liste de produits types'!$A$2:$E$136,5,FALSE)</f>
        <v>#N/A</v>
      </c>
      <c r="J113" s="19"/>
      <c r="K113" s="17"/>
    </row>
    <row r="114" spans="1:11" s="13" customFormat="1" ht="25.5" customHeight="1" x14ac:dyDescent="0.35">
      <c r="A114" s="36"/>
      <c r="B114" s="45"/>
      <c r="C114" s="44"/>
      <c r="D114" s="46"/>
      <c r="E114" s="118"/>
      <c r="F114" s="149"/>
      <c r="G114" s="39" t="e">
        <f>VLOOKUP($A114,'Liste de produits types'!$A$2:$E$136,2,FALSE)</f>
        <v>#N/A</v>
      </c>
      <c r="H114" s="40" t="e">
        <f>VLOOKUP($A114,'Liste de produits types'!$A$2:$E$136,4,FALSE)</f>
        <v>#N/A</v>
      </c>
      <c r="I114" s="41" t="e">
        <f>VLOOKUP($A114,'Liste de produits types'!$A$2:$E$136,5,FALSE)</f>
        <v>#N/A</v>
      </c>
      <c r="J114" s="19"/>
      <c r="K114" s="17"/>
    </row>
    <row r="115" spans="1:11" s="13" customFormat="1" ht="25.5" customHeight="1" x14ac:dyDescent="0.35">
      <c r="A115" s="36"/>
      <c r="B115" s="45"/>
      <c r="C115" s="44"/>
      <c r="D115" s="46"/>
      <c r="E115" s="118"/>
      <c r="F115" s="149"/>
      <c r="G115" s="39" t="e">
        <f>VLOOKUP($A115,'Liste de produits types'!$A$2:$E$136,2,FALSE)</f>
        <v>#N/A</v>
      </c>
      <c r="H115" s="40" t="e">
        <f>VLOOKUP($A115,'Liste de produits types'!$A$2:$E$136,4,FALSE)</f>
        <v>#N/A</v>
      </c>
      <c r="I115" s="41" t="e">
        <f>VLOOKUP($A115,'Liste de produits types'!$A$2:$E$136,5,FALSE)</f>
        <v>#N/A</v>
      </c>
      <c r="J115" s="19"/>
      <c r="K115" s="17"/>
    </row>
    <row r="116" spans="1:11" s="13" customFormat="1" ht="25.5" customHeight="1" x14ac:dyDescent="0.35">
      <c r="A116" s="36"/>
      <c r="B116" s="45"/>
      <c r="C116" s="44"/>
      <c r="D116" s="46"/>
      <c r="E116" s="118"/>
      <c r="F116" s="149"/>
      <c r="G116" s="39" t="e">
        <f>VLOOKUP($A116,'Liste de produits types'!$A$2:$E$136,2,FALSE)</f>
        <v>#N/A</v>
      </c>
      <c r="H116" s="40" t="e">
        <f>VLOOKUP($A116,'Liste de produits types'!$A$2:$E$136,4,FALSE)</f>
        <v>#N/A</v>
      </c>
      <c r="I116" s="41" t="e">
        <f>VLOOKUP($A116,'Liste de produits types'!$A$2:$E$136,5,FALSE)</f>
        <v>#N/A</v>
      </c>
      <c r="J116" s="19"/>
      <c r="K116" s="17"/>
    </row>
    <row r="117" spans="1:11" s="13" customFormat="1" ht="25.5" customHeight="1" x14ac:dyDescent="0.35">
      <c r="A117" s="36"/>
      <c r="B117" s="45"/>
      <c r="C117" s="44"/>
      <c r="D117" s="46"/>
      <c r="E117" s="118"/>
      <c r="F117" s="149"/>
      <c r="G117" s="39" t="e">
        <f>VLOOKUP($A117,'Liste de produits types'!$A$2:$E$136,2,FALSE)</f>
        <v>#N/A</v>
      </c>
      <c r="H117" s="40" t="e">
        <f>VLOOKUP($A117,'Liste de produits types'!$A$2:$E$136,4,FALSE)</f>
        <v>#N/A</v>
      </c>
      <c r="I117" s="41" t="e">
        <f>VLOOKUP($A117,'Liste de produits types'!$A$2:$E$136,5,FALSE)</f>
        <v>#N/A</v>
      </c>
      <c r="J117" s="19"/>
      <c r="K117" s="17"/>
    </row>
    <row r="118" spans="1:11" s="13" customFormat="1" ht="25.5" customHeight="1" x14ac:dyDescent="0.35">
      <c r="A118" s="36"/>
      <c r="B118" s="45"/>
      <c r="C118" s="44"/>
      <c r="D118" s="46"/>
      <c r="E118" s="118"/>
      <c r="F118" s="149"/>
      <c r="G118" s="39" t="e">
        <f>VLOOKUP($A118,'Liste de produits types'!$A$2:$E$136,2,FALSE)</f>
        <v>#N/A</v>
      </c>
      <c r="H118" s="40" t="e">
        <f>VLOOKUP($A118,'Liste de produits types'!$A$2:$E$136,4,FALSE)</f>
        <v>#N/A</v>
      </c>
      <c r="I118" s="41" t="e">
        <f>VLOOKUP($A118,'Liste de produits types'!$A$2:$E$136,5,FALSE)</f>
        <v>#N/A</v>
      </c>
      <c r="J118" s="19"/>
      <c r="K118" s="17"/>
    </row>
    <row r="119" spans="1:11" s="13" customFormat="1" ht="25.5" customHeight="1" x14ac:dyDescent="0.35">
      <c r="A119" s="36"/>
      <c r="B119" s="45"/>
      <c r="C119" s="44"/>
      <c r="D119" s="46"/>
      <c r="E119" s="118"/>
      <c r="F119" s="149"/>
      <c r="G119" s="39" t="e">
        <f>VLOOKUP($A119,'Liste de produits types'!$A$2:$E$136,2,FALSE)</f>
        <v>#N/A</v>
      </c>
      <c r="H119" s="40" t="e">
        <f>VLOOKUP($A119,'Liste de produits types'!$A$2:$E$136,4,FALSE)</f>
        <v>#N/A</v>
      </c>
      <c r="I119" s="41" t="e">
        <f>VLOOKUP($A119,'Liste de produits types'!$A$2:$E$136,5,FALSE)</f>
        <v>#N/A</v>
      </c>
      <c r="J119" s="19"/>
      <c r="K119" s="17"/>
    </row>
    <row r="120" spans="1:11" s="13" customFormat="1" ht="25.5" customHeight="1" x14ac:dyDescent="0.35">
      <c r="A120" s="36"/>
      <c r="B120" s="45"/>
      <c r="C120" s="44"/>
      <c r="D120" s="46"/>
      <c r="E120" s="118"/>
      <c r="F120" s="149"/>
      <c r="G120" s="39" t="e">
        <f>VLOOKUP($A120,'Liste de produits types'!$A$2:$E$136,2,FALSE)</f>
        <v>#N/A</v>
      </c>
      <c r="H120" s="40" t="e">
        <f>VLOOKUP($A120,'Liste de produits types'!$A$2:$E$136,4,FALSE)</f>
        <v>#N/A</v>
      </c>
      <c r="I120" s="41" t="e">
        <f>VLOOKUP($A120,'Liste de produits types'!$A$2:$E$136,5,FALSE)</f>
        <v>#N/A</v>
      </c>
      <c r="J120" s="19"/>
      <c r="K120" s="17"/>
    </row>
    <row r="121" spans="1:11" s="13" customFormat="1" ht="25.5" customHeight="1" x14ac:dyDescent="0.35">
      <c r="A121" s="36"/>
      <c r="B121" s="45"/>
      <c r="C121" s="44"/>
      <c r="D121" s="46"/>
      <c r="E121" s="118"/>
      <c r="F121" s="149"/>
      <c r="G121" s="39" t="e">
        <f>VLOOKUP($A121,'Liste de produits types'!$A$2:$E$136,2,FALSE)</f>
        <v>#N/A</v>
      </c>
      <c r="H121" s="40" t="e">
        <f>VLOOKUP($A121,'Liste de produits types'!$A$2:$E$136,4,FALSE)</f>
        <v>#N/A</v>
      </c>
      <c r="I121" s="41" t="e">
        <f>VLOOKUP($A121,'Liste de produits types'!$A$2:$E$136,5,FALSE)</f>
        <v>#N/A</v>
      </c>
      <c r="J121" s="19"/>
      <c r="K121" s="17"/>
    </row>
    <row r="122" spans="1:11" s="13" customFormat="1" ht="25.5" customHeight="1" x14ac:dyDescent="0.35">
      <c r="A122" s="36"/>
      <c r="B122" s="45"/>
      <c r="C122" s="44"/>
      <c r="D122" s="46"/>
      <c r="E122" s="118"/>
      <c r="F122" s="149"/>
      <c r="G122" s="39" t="e">
        <f>VLOOKUP($A122,'Liste de produits types'!$A$2:$E$136,2,FALSE)</f>
        <v>#N/A</v>
      </c>
      <c r="H122" s="40" t="e">
        <f>VLOOKUP($A122,'Liste de produits types'!$A$2:$E$136,4,FALSE)</f>
        <v>#N/A</v>
      </c>
      <c r="I122" s="41" t="e">
        <f>VLOOKUP($A122,'Liste de produits types'!$A$2:$E$136,5,FALSE)</f>
        <v>#N/A</v>
      </c>
      <c r="J122" s="19"/>
      <c r="K122" s="17"/>
    </row>
    <row r="123" spans="1:11" s="13" customFormat="1" ht="25.5" customHeight="1" x14ac:dyDescent="0.35">
      <c r="A123" s="36"/>
      <c r="B123" s="45"/>
      <c r="C123" s="44"/>
      <c r="D123" s="46"/>
      <c r="E123" s="118"/>
      <c r="F123" s="149"/>
      <c r="G123" s="39" t="e">
        <f>VLOOKUP($A123,'Liste de produits types'!$A$2:$E$136,2,FALSE)</f>
        <v>#N/A</v>
      </c>
      <c r="H123" s="40" t="e">
        <f>VLOOKUP($A123,'Liste de produits types'!$A$2:$E$136,4,FALSE)</f>
        <v>#N/A</v>
      </c>
      <c r="I123" s="41" t="e">
        <f>VLOOKUP($A123,'Liste de produits types'!$A$2:$E$136,5,FALSE)</f>
        <v>#N/A</v>
      </c>
      <c r="J123" s="19"/>
      <c r="K123" s="17"/>
    </row>
    <row r="124" spans="1:11" s="13" customFormat="1" ht="25.5" customHeight="1" x14ac:dyDescent="0.35">
      <c r="A124" s="36"/>
      <c r="B124" s="45"/>
      <c r="C124" s="44"/>
      <c r="D124" s="46"/>
      <c r="E124" s="118"/>
      <c r="F124" s="149"/>
      <c r="G124" s="39" t="e">
        <f>VLOOKUP($A124,'Liste de produits types'!$A$2:$E$136,2,FALSE)</f>
        <v>#N/A</v>
      </c>
      <c r="H124" s="40" t="e">
        <f>VLOOKUP($A124,'Liste de produits types'!$A$2:$E$136,4,FALSE)</f>
        <v>#N/A</v>
      </c>
      <c r="I124" s="41" t="e">
        <f>VLOOKUP($A124,'Liste de produits types'!$A$2:$E$136,5,FALSE)</f>
        <v>#N/A</v>
      </c>
      <c r="J124" s="19"/>
      <c r="K124" s="17"/>
    </row>
    <row r="125" spans="1:11" s="13" customFormat="1" ht="25.5" customHeight="1" x14ac:dyDescent="0.35">
      <c r="A125" s="36"/>
      <c r="B125" s="45"/>
      <c r="C125" s="44"/>
      <c r="D125" s="46"/>
      <c r="E125" s="118"/>
      <c r="F125" s="149"/>
      <c r="G125" s="39" t="e">
        <f>VLOOKUP($A125,'Liste de produits types'!$A$2:$E$136,2,FALSE)</f>
        <v>#N/A</v>
      </c>
      <c r="H125" s="40" t="e">
        <f>VLOOKUP($A125,'Liste de produits types'!$A$2:$E$136,4,FALSE)</f>
        <v>#N/A</v>
      </c>
      <c r="I125" s="41" t="e">
        <f>VLOOKUP($A125,'Liste de produits types'!$A$2:$E$136,5,FALSE)</f>
        <v>#N/A</v>
      </c>
      <c r="J125" s="19"/>
      <c r="K125" s="17"/>
    </row>
    <row r="126" spans="1:11" s="13" customFormat="1" ht="25.5" customHeight="1" x14ac:dyDescent="0.35">
      <c r="A126" s="36"/>
      <c r="B126" s="45"/>
      <c r="C126" s="44"/>
      <c r="D126" s="46"/>
      <c r="E126" s="118"/>
      <c r="F126" s="149"/>
      <c r="G126" s="39" t="e">
        <f>VLOOKUP($A126,'Liste de produits types'!$A$2:$E$136,2,FALSE)</f>
        <v>#N/A</v>
      </c>
      <c r="H126" s="40" t="e">
        <f>VLOOKUP($A126,'Liste de produits types'!$A$2:$E$136,4,FALSE)</f>
        <v>#N/A</v>
      </c>
      <c r="I126" s="41" t="e">
        <f>VLOOKUP($A126,'Liste de produits types'!$A$2:$E$136,5,FALSE)</f>
        <v>#N/A</v>
      </c>
      <c r="J126" s="19"/>
      <c r="K126" s="17"/>
    </row>
    <row r="127" spans="1:11" s="13" customFormat="1" ht="25.5" customHeight="1" x14ac:dyDescent="0.35">
      <c r="A127" s="36"/>
      <c r="B127" s="45"/>
      <c r="C127" s="44"/>
      <c r="D127" s="46"/>
      <c r="E127" s="118"/>
      <c r="F127" s="149"/>
      <c r="G127" s="39" t="e">
        <f>VLOOKUP($A127,'Liste de produits types'!$A$2:$E$136,2,FALSE)</f>
        <v>#N/A</v>
      </c>
      <c r="H127" s="40" t="e">
        <f>VLOOKUP($A127,'Liste de produits types'!$A$2:$E$136,4,FALSE)</f>
        <v>#N/A</v>
      </c>
      <c r="I127" s="41" t="e">
        <f>VLOOKUP($A127,'Liste de produits types'!$A$2:$E$136,5,FALSE)</f>
        <v>#N/A</v>
      </c>
      <c r="J127" s="19"/>
      <c r="K127" s="17"/>
    </row>
    <row r="128" spans="1:11" s="13" customFormat="1" ht="25.5" customHeight="1" x14ac:dyDescent="0.35">
      <c r="A128" s="36"/>
      <c r="B128" s="45"/>
      <c r="C128" s="44"/>
      <c r="D128" s="46"/>
      <c r="E128" s="118"/>
      <c r="F128" s="149"/>
      <c r="G128" s="39" t="e">
        <f>VLOOKUP($A128,'Liste de produits types'!$A$2:$E$136,2,FALSE)</f>
        <v>#N/A</v>
      </c>
      <c r="H128" s="40" t="e">
        <f>VLOOKUP($A128,'Liste de produits types'!$A$2:$E$136,4,FALSE)</f>
        <v>#N/A</v>
      </c>
      <c r="I128" s="41" t="e">
        <f>VLOOKUP($A128,'Liste de produits types'!$A$2:$E$136,5,FALSE)</f>
        <v>#N/A</v>
      </c>
      <c r="J128" s="19"/>
      <c r="K128" s="17"/>
    </row>
    <row r="129" spans="1:11" s="13" customFormat="1" ht="25.5" customHeight="1" x14ac:dyDescent="0.35">
      <c r="A129" s="36"/>
      <c r="B129" s="45"/>
      <c r="C129" s="44"/>
      <c r="D129" s="46"/>
      <c r="E129" s="118"/>
      <c r="F129" s="149"/>
      <c r="G129" s="39" t="e">
        <f>VLOOKUP($A129,'Liste de produits types'!$A$2:$E$136,2,FALSE)</f>
        <v>#N/A</v>
      </c>
      <c r="H129" s="40" t="e">
        <f>VLOOKUP($A129,'Liste de produits types'!$A$2:$E$136,4,FALSE)</f>
        <v>#N/A</v>
      </c>
      <c r="I129" s="41" t="e">
        <f>VLOOKUP($A129,'Liste de produits types'!$A$2:$E$136,5,FALSE)</f>
        <v>#N/A</v>
      </c>
      <c r="J129" s="19"/>
      <c r="K129" s="17"/>
    </row>
    <row r="130" spans="1:11" s="13" customFormat="1" ht="25.5" customHeight="1" x14ac:dyDescent="0.35">
      <c r="A130" s="36"/>
      <c r="B130" s="45"/>
      <c r="C130" s="44"/>
      <c r="D130" s="46"/>
      <c r="E130" s="118"/>
      <c r="F130" s="149"/>
      <c r="G130" s="39" t="e">
        <f>VLOOKUP($A130,'Liste de produits types'!$A$2:$E$136,2,FALSE)</f>
        <v>#N/A</v>
      </c>
      <c r="H130" s="40" t="e">
        <f>VLOOKUP($A130,'Liste de produits types'!$A$2:$E$136,4,FALSE)</f>
        <v>#N/A</v>
      </c>
      <c r="I130" s="41" t="e">
        <f>VLOOKUP($A130,'Liste de produits types'!$A$2:$E$136,5,FALSE)</f>
        <v>#N/A</v>
      </c>
      <c r="J130" s="19"/>
      <c r="K130" s="17"/>
    </row>
    <row r="131" spans="1:11" s="13" customFormat="1" ht="25.5" customHeight="1" x14ac:dyDescent="0.35">
      <c r="A131" s="36"/>
      <c r="B131" s="45"/>
      <c r="C131" s="44"/>
      <c r="D131" s="46"/>
      <c r="E131" s="118"/>
      <c r="F131" s="149"/>
      <c r="G131" s="39" t="e">
        <f>VLOOKUP($A131,'Liste de produits types'!$A$2:$E$136,2,FALSE)</f>
        <v>#N/A</v>
      </c>
      <c r="H131" s="40" t="e">
        <f>VLOOKUP($A131,'Liste de produits types'!$A$2:$E$136,4,FALSE)</f>
        <v>#N/A</v>
      </c>
      <c r="I131" s="41" t="e">
        <f>VLOOKUP($A131,'Liste de produits types'!$A$2:$E$136,5,FALSE)</f>
        <v>#N/A</v>
      </c>
      <c r="J131" s="19"/>
      <c r="K131" s="17"/>
    </row>
    <row r="132" spans="1:11" s="13" customFormat="1" ht="25.5" customHeight="1" x14ac:dyDescent="0.35">
      <c r="A132" s="36"/>
      <c r="B132" s="45"/>
      <c r="C132" s="44"/>
      <c r="D132" s="46"/>
      <c r="E132" s="118"/>
      <c r="F132" s="149"/>
      <c r="G132" s="39" t="e">
        <f>VLOOKUP($A132,'Liste de produits types'!$A$2:$E$136,2,FALSE)</f>
        <v>#N/A</v>
      </c>
      <c r="H132" s="40" t="e">
        <f>VLOOKUP($A132,'Liste de produits types'!$A$2:$E$136,4,FALSE)</f>
        <v>#N/A</v>
      </c>
      <c r="I132" s="41" t="e">
        <f>VLOOKUP($A132,'Liste de produits types'!$A$2:$E$136,5,FALSE)</f>
        <v>#N/A</v>
      </c>
      <c r="J132" s="19"/>
      <c r="K132" s="17"/>
    </row>
    <row r="133" spans="1:11" s="13" customFormat="1" ht="25.5" customHeight="1" x14ac:dyDescent="0.35">
      <c r="A133" s="36"/>
      <c r="B133" s="45"/>
      <c r="C133" s="44"/>
      <c r="D133" s="46"/>
      <c r="E133" s="118"/>
      <c r="F133" s="149"/>
      <c r="G133" s="39" t="e">
        <f>VLOOKUP($A133,'Liste de produits types'!$A$2:$E$136,2,FALSE)</f>
        <v>#N/A</v>
      </c>
      <c r="H133" s="40" t="e">
        <f>VLOOKUP($A133,'Liste de produits types'!$A$2:$E$136,4,FALSE)</f>
        <v>#N/A</v>
      </c>
      <c r="I133" s="41" t="e">
        <f>VLOOKUP($A133,'Liste de produits types'!$A$2:$E$136,5,FALSE)</f>
        <v>#N/A</v>
      </c>
      <c r="J133" s="19"/>
      <c r="K133" s="17"/>
    </row>
    <row r="134" spans="1:11" s="13" customFormat="1" ht="25.5" customHeight="1" x14ac:dyDescent="0.35">
      <c r="A134" s="36"/>
      <c r="B134" s="45"/>
      <c r="C134" s="44"/>
      <c r="D134" s="46"/>
      <c r="E134" s="118"/>
      <c r="F134" s="149"/>
      <c r="G134" s="39" t="e">
        <f>VLOOKUP($A134,'Liste de produits types'!$A$2:$E$136,2,FALSE)</f>
        <v>#N/A</v>
      </c>
      <c r="H134" s="40" t="e">
        <f>VLOOKUP($A134,'Liste de produits types'!$A$2:$E$136,4,FALSE)</f>
        <v>#N/A</v>
      </c>
      <c r="I134" s="41" t="e">
        <f>VLOOKUP($A134,'Liste de produits types'!$A$2:$E$136,5,FALSE)</f>
        <v>#N/A</v>
      </c>
      <c r="J134" s="19"/>
      <c r="K134" s="17"/>
    </row>
    <row r="135" spans="1:11" s="13" customFormat="1" ht="25.5" customHeight="1" x14ac:dyDescent="0.35">
      <c r="A135" s="36"/>
      <c r="B135" s="45"/>
      <c r="C135" s="44"/>
      <c r="D135" s="46"/>
      <c r="E135" s="118"/>
      <c r="F135" s="149"/>
      <c r="G135" s="39" t="e">
        <f>VLOOKUP($A135,'Liste de produits types'!$A$2:$E$136,2,FALSE)</f>
        <v>#N/A</v>
      </c>
      <c r="H135" s="40" t="e">
        <f>VLOOKUP($A135,'Liste de produits types'!$A$2:$E$136,4,FALSE)</f>
        <v>#N/A</v>
      </c>
      <c r="I135" s="41" t="e">
        <f>VLOOKUP($A135,'Liste de produits types'!$A$2:$E$136,5,FALSE)</f>
        <v>#N/A</v>
      </c>
      <c r="J135" s="19"/>
      <c r="K135" s="17"/>
    </row>
    <row r="136" spans="1:11" s="13" customFormat="1" ht="25.5" customHeight="1" x14ac:dyDescent="0.35">
      <c r="A136" s="36"/>
      <c r="B136" s="45"/>
      <c r="C136" s="44"/>
      <c r="D136" s="46"/>
      <c r="E136" s="118"/>
      <c r="F136" s="149"/>
      <c r="G136" s="39" t="e">
        <f>VLOOKUP($A136,'Liste de produits types'!$A$2:$E$136,2,FALSE)</f>
        <v>#N/A</v>
      </c>
      <c r="H136" s="40" t="e">
        <f>VLOOKUP($A136,'Liste de produits types'!$A$2:$E$136,4,FALSE)</f>
        <v>#N/A</v>
      </c>
      <c r="I136" s="41" t="e">
        <f>VLOOKUP($A136,'Liste de produits types'!$A$2:$E$136,5,FALSE)</f>
        <v>#N/A</v>
      </c>
      <c r="J136" s="19"/>
      <c r="K136" s="17"/>
    </row>
    <row r="137" spans="1:11" s="13" customFormat="1" ht="25.5" customHeight="1" x14ac:dyDescent="0.35">
      <c r="A137" s="36"/>
      <c r="B137" s="45"/>
      <c r="C137" s="44"/>
      <c r="D137" s="46"/>
      <c r="E137" s="118"/>
      <c r="F137" s="149"/>
      <c r="G137" s="39" t="e">
        <f>VLOOKUP($A137,'Liste de produits types'!$A$2:$E$136,2,FALSE)</f>
        <v>#N/A</v>
      </c>
      <c r="H137" s="40" t="e">
        <f>VLOOKUP($A137,'Liste de produits types'!$A$2:$E$136,4,FALSE)</f>
        <v>#N/A</v>
      </c>
      <c r="I137" s="41" t="e">
        <f>VLOOKUP($A137,'Liste de produits types'!$A$2:$E$136,5,FALSE)</f>
        <v>#N/A</v>
      </c>
      <c r="J137" s="19"/>
      <c r="K137" s="17"/>
    </row>
    <row r="138" spans="1:11" s="13" customFormat="1" ht="25.5" customHeight="1" x14ac:dyDescent="0.35">
      <c r="A138" s="36"/>
      <c r="B138" s="45"/>
      <c r="C138" s="44"/>
      <c r="D138" s="46"/>
      <c r="E138" s="118"/>
      <c r="F138" s="149"/>
      <c r="G138" s="39" t="e">
        <f>VLOOKUP($A138,'Liste de produits types'!$A$2:$E$136,2,FALSE)</f>
        <v>#N/A</v>
      </c>
      <c r="H138" s="40" t="e">
        <f>VLOOKUP($A138,'Liste de produits types'!$A$2:$E$136,4,FALSE)</f>
        <v>#N/A</v>
      </c>
      <c r="I138" s="41" t="e">
        <f>VLOOKUP($A138,'Liste de produits types'!$A$2:$E$136,5,FALSE)</f>
        <v>#N/A</v>
      </c>
      <c r="J138" s="19"/>
      <c r="K138" s="17"/>
    </row>
    <row r="139" spans="1:11" s="13" customFormat="1" ht="25.5" customHeight="1" x14ac:dyDescent="0.35">
      <c r="A139" s="36"/>
      <c r="B139" s="45"/>
      <c r="C139" s="44"/>
      <c r="D139" s="46"/>
      <c r="E139" s="118"/>
      <c r="F139" s="149"/>
      <c r="G139" s="39" t="e">
        <f>VLOOKUP($A139,'Liste de produits types'!$A$2:$E$136,2,FALSE)</f>
        <v>#N/A</v>
      </c>
      <c r="H139" s="40" t="e">
        <f>VLOOKUP($A139,'Liste de produits types'!$A$2:$E$136,4,FALSE)</f>
        <v>#N/A</v>
      </c>
      <c r="I139" s="41" t="e">
        <f>VLOOKUP($A139,'Liste de produits types'!$A$2:$E$136,5,FALSE)</f>
        <v>#N/A</v>
      </c>
      <c r="J139" s="19"/>
      <c r="K139" s="17"/>
    </row>
    <row r="140" spans="1:11" s="13" customFormat="1" ht="25.5" customHeight="1" x14ac:dyDescent="0.35">
      <c r="A140" s="36"/>
      <c r="B140" s="45"/>
      <c r="C140" s="44"/>
      <c r="D140" s="46"/>
      <c r="E140" s="118"/>
      <c r="F140" s="149"/>
      <c r="G140" s="39" t="e">
        <f>VLOOKUP($A140,'Liste de produits types'!$A$2:$E$136,2,FALSE)</f>
        <v>#N/A</v>
      </c>
      <c r="H140" s="40" t="e">
        <f>VLOOKUP($A140,'Liste de produits types'!$A$2:$E$136,4,FALSE)</f>
        <v>#N/A</v>
      </c>
      <c r="I140" s="41" t="e">
        <f>VLOOKUP($A140,'Liste de produits types'!$A$2:$E$136,5,FALSE)</f>
        <v>#N/A</v>
      </c>
      <c r="J140" s="19"/>
      <c r="K140" s="17"/>
    </row>
    <row r="141" spans="1:11" s="13" customFormat="1" ht="25.5" customHeight="1" x14ac:dyDescent="0.35">
      <c r="A141" s="36"/>
      <c r="B141" s="45"/>
      <c r="C141" s="44"/>
      <c r="D141" s="46"/>
      <c r="E141" s="118"/>
      <c r="F141" s="149"/>
      <c r="G141" s="39" t="e">
        <f>VLOOKUP($A141,'Liste de produits types'!$A$2:$E$136,2,FALSE)</f>
        <v>#N/A</v>
      </c>
      <c r="H141" s="40" t="e">
        <f>VLOOKUP($A141,'Liste de produits types'!$A$2:$E$136,4,FALSE)</f>
        <v>#N/A</v>
      </c>
      <c r="I141" s="41" t="e">
        <f>VLOOKUP($A141,'Liste de produits types'!$A$2:$E$136,5,FALSE)</f>
        <v>#N/A</v>
      </c>
      <c r="J141" s="19"/>
      <c r="K141" s="17"/>
    </row>
    <row r="142" spans="1:11" s="13" customFormat="1" ht="25.5" customHeight="1" x14ac:dyDescent="0.35">
      <c r="A142" s="36"/>
      <c r="B142" s="45"/>
      <c r="C142" s="44"/>
      <c r="D142" s="46"/>
      <c r="E142" s="118"/>
      <c r="F142" s="149"/>
      <c r="G142" s="39" t="e">
        <f>VLOOKUP($A142,'Liste de produits types'!$A$2:$E$136,2,FALSE)</f>
        <v>#N/A</v>
      </c>
      <c r="H142" s="40" t="e">
        <f>VLOOKUP($A142,'Liste de produits types'!$A$2:$E$136,4,FALSE)</f>
        <v>#N/A</v>
      </c>
      <c r="I142" s="41" t="e">
        <f>VLOOKUP($A142,'Liste de produits types'!$A$2:$E$136,5,FALSE)</f>
        <v>#N/A</v>
      </c>
      <c r="J142" s="19"/>
      <c r="K142" s="17"/>
    </row>
    <row r="143" spans="1:11" s="13" customFormat="1" ht="25.5" customHeight="1" x14ac:dyDescent="0.35">
      <c r="A143" s="36"/>
      <c r="B143" s="45"/>
      <c r="C143" s="44"/>
      <c r="D143" s="46"/>
      <c r="E143" s="118"/>
      <c r="F143" s="149"/>
      <c r="G143" s="39" t="e">
        <f>VLOOKUP($A143,'Liste de produits types'!$A$2:$E$136,2,FALSE)</f>
        <v>#N/A</v>
      </c>
      <c r="H143" s="40" t="e">
        <f>VLOOKUP($A143,'Liste de produits types'!$A$2:$E$136,4,FALSE)</f>
        <v>#N/A</v>
      </c>
      <c r="I143" s="41" t="e">
        <f>VLOOKUP($A143,'Liste de produits types'!$A$2:$E$136,5,FALSE)</f>
        <v>#N/A</v>
      </c>
      <c r="J143" s="19"/>
      <c r="K143" s="17"/>
    </row>
    <row r="144" spans="1:11" s="13" customFormat="1" ht="25.5" customHeight="1" x14ac:dyDescent="0.35">
      <c r="A144" s="36"/>
      <c r="B144" s="45"/>
      <c r="C144" s="44"/>
      <c r="D144" s="46"/>
      <c r="E144" s="118"/>
      <c r="F144" s="149"/>
      <c r="G144" s="39" t="e">
        <f>VLOOKUP($A144,'Liste de produits types'!$A$2:$E$136,2,FALSE)</f>
        <v>#N/A</v>
      </c>
      <c r="H144" s="40" t="e">
        <f>VLOOKUP($A144,'Liste de produits types'!$A$2:$E$136,4,FALSE)</f>
        <v>#N/A</v>
      </c>
      <c r="I144" s="41" t="e">
        <f>VLOOKUP($A144,'Liste de produits types'!$A$2:$E$136,5,FALSE)</f>
        <v>#N/A</v>
      </c>
      <c r="J144" s="19"/>
      <c r="K144" s="17"/>
    </row>
    <row r="145" spans="1:11" s="13" customFormat="1" ht="25.5" customHeight="1" x14ac:dyDescent="0.35">
      <c r="A145" s="36"/>
      <c r="B145" s="45"/>
      <c r="C145" s="44"/>
      <c r="D145" s="46"/>
      <c r="E145" s="118"/>
      <c r="F145" s="149"/>
      <c r="G145" s="39" t="e">
        <f>VLOOKUP($A145,'Liste de produits types'!$A$2:$E$136,2,FALSE)</f>
        <v>#N/A</v>
      </c>
      <c r="H145" s="40" t="e">
        <f>VLOOKUP($A145,'Liste de produits types'!$A$2:$E$136,4,FALSE)</f>
        <v>#N/A</v>
      </c>
      <c r="I145" s="41" t="e">
        <f>VLOOKUP($A145,'Liste de produits types'!$A$2:$E$136,5,FALSE)</f>
        <v>#N/A</v>
      </c>
      <c r="J145" s="19"/>
      <c r="K145" s="17"/>
    </row>
    <row r="146" spans="1:11" s="13" customFormat="1" ht="25.5" customHeight="1" x14ac:dyDescent="0.35">
      <c r="A146" s="36"/>
      <c r="B146" s="45"/>
      <c r="C146" s="44"/>
      <c r="D146" s="46"/>
      <c r="E146" s="118"/>
      <c r="F146" s="149"/>
      <c r="G146" s="39" t="e">
        <f>VLOOKUP($A146,'Liste de produits types'!$A$2:$E$136,2,FALSE)</f>
        <v>#N/A</v>
      </c>
      <c r="H146" s="40" t="e">
        <f>VLOOKUP($A146,'Liste de produits types'!$A$2:$E$136,4,FALSE)</f>
        <v>#N/A</v>
      </c>
      <c r="I146" s="41" t="e">
        <f>VLOOKUP($A146,'Liste de produits types'!$A$2:$E$136,5,FALSE)</f>
        <v>#N/A</v>
      </c>
      <c r="J146" s="19"/>
      <c r="K146" s="17"/>
    </row>
    <row r="147" spans="1:11" s="13" customFormat="1" ht="25.5" customHeight="1" x14ac:dyDescent="0.35">
      <c r="A147" s="36"/>
      <c r="B147" s="45"/>
      <c r="C147" s="44"/>
      <c r="D147" s="46"/>
      <c r="E147" s="118"/>
      <c r="F147" s="149"/>
      <c r="G147" s="39" t="e">
        <f>VLOOKUP($A147,'Liste de produits types'!$A$2:$E$136,2,FALSE)</f>
        <v>#N/A</v>
      </c>
      <c r="H147" s="40" t="e">
        <f>VLOOKUP($A147,'Liste de produits types'!$A$2:$E$136,4,FALSE)</f>
        <v>#N/A</v>
      </c>
      <c r="I147" s="41" t="e">
        <f>VLOOKUP($A147,'Liste de produits types'!$A$2:$E$136,5,FALSE)</f>
        <v>#N/A</v>
      </c>
      <c r="J147" s="19"/>
      <c r="K147" s="17"/>
    </row>
    <row r="148" spans="1:11" s="13" customFormat="1" ht="25.5" customHeight="1" x14ac:dyDescent="0.35">
      <c r="A148" s="36"/>
      <c r="B148" s="45"/>
      <c r="C148" s="44"/>
      <c r="D148" s="46"/>
      <c r="E148" s="118"/>
      <c r="F148" s="149"/>
      <c r="G148" s="39" t="e">
        <f>VLOOKUP($A148,'Liste de produits types'!$A$2:$E$136,2,FALSE)</f>
        <v>#N/A</v>
      </c>
      <c r="H148" s="40" t="e">
        <f>VLOOKUP($A148,'Liste de produits types'!$A$2:$E$136,4,FALSE)</f>
        <v>#N/A</v>
      </c>
      <c r="I148" s="41" t="e">
        <f>VLOOKUP($A148,'Liste de produits types'!$A$2:$E$136,5,FALSE)</f>
        <v>#N/A</v>
      </c>
      <c r="J148" s="19"/>
      <c r="K148" s="17"/>
    </row>
    <row r="149" spans="1:11" s="13" customFormat="1" ht="25.5" customHeight="1" x14ac:dyDescent="0.35">
      <c r="A149" s="36"/>
      <c r="B149" s="45"/>
      <c r="C149" s="44"/>
      <c r="D149" s="46"/>
      <c r="E149" s="118"/>
      <c r="F149" s="149"/>
      <c r="G149" s="39" t="e">
        <f>VLOOKUP($A149,'Liste de produits types'!$A$2:$E$136,2,FALSE)</f>
        <v>#N/A</v>
      </c>
      <c r="H149" s="40" t="e">
        <f>VLOOKUP($A149,'Liste de produits types'!$A$2:$E$136,4,FALSE)</f>
        <v>#N/A</v>
      </c>
      <c r="I149" s="41" t="e">
        <f>VLOOKUP($A149,'Liste de produits types'!$A$2:$E$136,5,FALSE)</f>
        <v>#N/A</v>
      </c>
      <c r="J149" s="19"/>
      <c r="K149" s="17"/>
    </row>
    <row r="150" spans="1:11" s="13" customFormat="1" ht="25.5" customHeight="1" x14ac:dyDescent="0.35">
      <c r="A150" s="36"/>
      <c r="B150" s="45"/>
      <c r="C150" s="44"/>
      <c r="D150" s="46"/>
      <c r="E150" s="118"/>
      <c r="F150" s="149"/>
      <c r="G150" s="39" t="e">
        <f>VLOOKUP($A150,'Liste de produits types'!$A$2:$E$136,2,FALSE)</f>
        <v>#N/A</v>
      </c>
      <c r="H150" s="40" t="e">
        <f>VLOOKUP($A150,'Liste de produits types'!$A$2:$E$136,4,FALSE)</f>
        <v>#N/A</v>
      </c>
      <c r="I150" s="41" t="e">
        <f>VLOOKUP($A150,'Liste de produits types'!$A$2:$E$136,5,FALSE)</f>
        <v>#N/A</v>
      </c>
      <c r="J150" s="19"/>
      <c r="K150" s="17"/>
    </row>
    <row r="151" spans="1:11" s="13" customFormat="1" ht="25.5" customHeight="1" x14ac:dyDescent="0.35">
      <c r="A151" s="36"/>
      <c r="B151" s="45"/>
      <c r="C151" s="44"/>
      <c r="D151" s="46"/>
      <c r="E151" s="118"/>
      <c r="F151" s="149"/>
      <c r="G151" s="39" t="e">
        <f>VLOOKUP($A151,'Liste de produits types'!$A$2:$E$136,2,FALSE)</f>
        <v>#N/A</v>
      </c>
      <c r="H151" s="40" t="e">
        <f>VLOOKUP($A151,'Liste de produits types'!$A$2:$E$136,4,FALSE)</f>
        <v>#N/A</v>
      </c>
      <c r="I151" s="41" t="e">
        <f>VLOOKUP($A151,'Liste de produits types'!$A$2:$E$136,5,FALSE)</f>
        <v>#N/A</v>
      </c>
      <c r="J151" s="19"/>
      <c r="K151" s="17"/>
    </row>
    <row r="152" spans="1:11" s="13" customFormat="1" ht="25.5" customHeight="1" x14ac:dyDescent="0.35">
      <c r="A152" s="36"/>
      <c r="B152" s="45"/>
      <c r="C152" s="44"/>
      <c r="D152" s="46"/>
      <c r="E152" s="118"/>
      <c r="F152" s="149"/>
      <c r="G152" s="39" t="e">
        <f>VLOOKUP($A152,'Liste de produits types'!$A$2:$E$136,2,FALSE)</f>
        <v>#N/A</v>
      </c>
      <c r="H152" s="40" t="e">
        <f>VLOOKUP($A152,'Liste de produits types'!$A$2:$E$136,4,FALSE)</f>
        <v>#N/A</v>
      </c>
      <c r="I152" s="41" t="e">
        <f>VLOOKUP($A152,'Liste de produits types'!$A$2:$E$136,5,FALSE)</f>
        <v>#N/A</v>
      </c>
      <c r="J152" s="19"/>
      <c r="K152" s="17"/>
    </row>
    <row r="153" spans="1:11" s="13" customFormat="1" ht="25.5" customHeight="1" x14ac:dyDescent="0.35">
      <c r="A153" s="36"/>
      <c r="B153" s="45"/>
      <c r="C153" s="44"/>
      <c r="D153" s="46"/>
      <c r="E153" s="118"/>
      <c r="F153" s="149"/>
      <c r="G153" s="39" t="e">
        <f>VLOOKUP($A153,'Liste de produits types'!$A$2:$E$136,2,FALSE)</f>
        <v>#N/A</v>
      </c>
      <c r="H153" s="40" t="e">
        <f>VLOOKUP($A153,'Liste de produits types'!$A$2:$E$136,4,FALSE)</f>
        <v>#N/A</v>
      </c>
      <c r="I153" s="41" t="e">
        <f>VLOOKUP($A153,'Liste de produits types'!$A$2:$E$136,5,FALSE)</f>
        <v>#N/A</v>
      </c>
      <c r="J153" s="19"/>
      <c r="K153" s="17"/>
    </row>
    <row r="154" spans="1:11" s="13" customFormat="1" ht="25.5" customHeight="1" x14ac:dyDescent="0.35">
      <c r="A154" s="36"/>
      <c r="B154" s="45"/>
      <c r="C154" s="44"/>
      <c r="D154" s="46"/>
      <c r="E154" s="118"/>
      <c r="F154" s="149"/>
      <c r="G154" s="39" t="e">
        <f>VLOOKUP($A154,'Liste de produits types'!$A$2:$E$136,2,FALSE)</f>
        <v>#N/A</v>
      </c>
      <c r="H154" s="40" t="e">
        <f>VLOOKUP($A154,'Liste de produits types'!$A$2:$E$136,4,FALSE)</f>
        <v>#N/A</v>
      </c>
      <c r="I154" s="41" t="e">
        <f>VLOOKUP($A154,'Liste de produits types'!$A$2:$E$136,5,FALSE)</f>
        <v>#N/A</v>
      </c>
      <c r="J154" s="19"/>
      <c r="K154" s="17"/>
    </row>
    <row r="155" spans="1:11" s="13" customFormat="1" ht="25.5" customHeight="1" x14ac:dyDescent="0.35">
      <c r="A155" s="36"/>
      <c r="B155" s="45"/>
      <c r="C155" s="44"/>
      <c r="D155" s="46"/>
      <c r="E155" s="118"/>
      <c r="F155" s="149"/>
      <c r="G155" s="39" t="e">
        <f>VLOOKUP($A155,'Liste de produits types'!$A$2:$E$136,2,FALSE)</f>
        <v>#N/A</v>
      </c>
      <c r="H155" s="40" t="e">
        <f>VLOOKUP($A155,'Liste de produits types'!$A$2:$E$136,4,FALSE)</f>
        <v>#N/A</v>
      </c>
      <c r="I155" s="41" t="e">
        <f>VLOOKUP($A155,'Liste de produits types'!$A$2:$E$136,5,FALSE)</f>
        <v>#N/A</v>
      </c>
      <c r="J155" s="19"/>
      <c r="K155" s="17"/>
    </row>
    <row r="156" spans="1:11" s="13" customFormat="1" ht="25.5" customHeight="1" x14ac:dyDescent="0.35">
      <c r="A156" s="36"/>
      <c r="B156" s="45"/>
      <c r="C156" s="44"/>
      <c r="D156" s="46"/>
      <c r="E156" s="118"/>
      <c r="F156" s="149"/>
      <c r="G156" s="39" t="e">
        <f>VLOOKUP($A156,'Liste de produits types'!$A$2:$E$136,2,FALSE)</f>
        <v>#N/A</v>
      </c>
      <c r="H156" s="40" t="e">
        <f>VLOOKUP($A156,'Liste de produits types'!$A$2:$E$136,4,FALSE)</f>
        <v>#N/A</v>
      </c>
      <c r="I156" s="41" t="e">
        <f>VLOOKUP($A156,'Liste de produits types'!$A$2:$E$136,5,FALSE)</f>
        <v>#N/A</v>
      </c>
      <c r="J156" s="19"/>
      <c r="K156" s="17"/>
    </row>
    <row r="157" spans="1:11" s="13" customFormat="1" ht="25.5" customHeight="1" x14ac:dyDescent="0.35">
      <c r="A157" s="36"/>
      <c r="B157" s="45"/>
      <c r="C157" s="44"/>
      <c r="D157" s="46"/>
      <c r="E157" s="118"/>
      <c r="F157" s="149"/>
      <c r="G157" s="39" t="e">
        <f>VLOOKUP($A157,'Liste de produits types'!$A$2:$E$136,2,FALSE)</f>
        <v>#N/A</v>
      </c>
      <c r="H157" s="40" t="e">
        <f>VLOOKUP($A157,'Liste de produits types'!$A$2:$E$136,4,FALSE)</f>
        <v>#N/A</v>
      </c>
      <c r="I157" s="41" t="e">
        <f>VLOOKUP($A157,'Liste de produits types'!$A$2:$E$136,5,FALSE)</f>
        <v>#N/A</v>
      </c>
      <c r="J157" s="19"/>
      <c r="K157" s="17"/>
    </row>
    <row r="158" spans="1:11" s="13" customFormat="1" ht="25.5" customHeight="1" x14ac:dyDescent="0.35">
      <c r="A158" s="36"/>
      <c r="B158" s="45"/>
      <c r="C158" s="44"/>
      <c r="D158" s="46"/>
      <c r="E158" s="118"/>
      <c r="F158" s="149"/>
      <c r="G158" s="39" t="e">
        <f>VLOOKUP($A158,'Liste de produits types'!$A$2:$E$136,2,FALSE)</f>
        <v>#N/A</v>
      </c>
      <c r="H158" s="40" t="e">
        <f>VLOOKUP($A158,'Liste de produits types'!$A$2:$E$136,4,FALSE)</f>
        <v>#N/A</v>
      </c>
      <c r="I158" s="41" t="e">
        <f>VLOOKUP($A158,'Liste de produits types'!$A$2:$E$136,5,FALSE)</f>
        <v>#N/A</v>
      </c>
      <c r="J158" s="19"/>
      <c r="K158" s="17"/>
    </row>
    <row r="159" spans="1:11" s="13" customFormat="1" ht="25.5" customHeight="1" x14ac:dyDescent="0.35">
      <c r="A159" s="36"/>
      <c r="B159" s="45"/>
      <c r="C159" s="44"/>
      <c r="D159" s="46"/>
      <c r="E159" s="118"/>
      <c r="F159" s="149"/>
      <c r="G159" s="39" t="e">
        <f>VLOOKUP($A159,'Liste de produits types'!$A$2:$E$136,2,FALSE)</f>
        <v>#N/A</v>
      </c>
      <c r="H159" s="40" t="e">
        <f>VLOOKUP($A159,'Liste de produits types'!$A$2:$E$136,4,FALSE)</f>
        <v>#N/A</v>
      </c>
      <c r="I159" s="41" t="e">
        <f>VLOOKUP($A159,'Liste de produits types'!$A$2:$E$136,5,FALSE)</f>
        <v>#N/A</v>
      </c>
      <c r="J159" s="19"/>
      <c r="K159" s="17"/>
    </row>
    <row r="160" spans="1:11" s="13" customFormat="1" ht="25.5" customHeight="1" x14ac:dyDescent="0.35">
      <c r="A160" s="36"/>
      <c r="B160" s="45"/>
      <c r="C160" s="44"/>
      <c r="D160" s="46"/>
      <c r="E160" s="118"/>
      <c r="F160" s="149"/>
      <c r="G160" s="39" t="e">
        <f>VLOOKUP($A160,'Liste de produits types'!$A$2:$E$136,2,FALSE)</f>
        <v>#N/A</v>
      </c>
      <c r="H160" s="40" t="e">
        <f>VLOOKUP($A160,'Liste de produits types'!$A$2:$E$136,4,FALSE)</f>
        <v>#N/A</v>
      </c>
      <c r="I160" s="41" t="e">
        <f>VLOOKUP($A160,'Liste de produits types'!$A$2:$E$136,5,FALSE)</f>
        <v>#N/A</v>
      </c>
      <c r="J160" s="19"/>
      <c r="K160" s="17"/>
    </row>
    <row r="161" spans="1:11" s="13" customFormat="1" ht="25.5" customHeight="1" x14ac:dyDescent="0.35">
      <c r="A161" s="36"/>
      <c r="B161" s="45"/>
      <c r="C161" s="44"/>
      <c r="D161" s="46"/>
      <c r="E161" s="118"/>
      <c r="F161" s="149"/>
      <c r="G161" s="39" t="e">
        <f>VLOOKUP($A161,'Liste de produits types'!$A$2:$E$136,2,FALSE)</f>
        <v>#N/A</v>
      </c>
      <c r="H161" s="40" t="e">
        <f>VLOOKUP($A161,'Liste de produits types'!$A$2:$E$136,4,FALSE)</f>
        <v>#N/A</v>
      </c>
      <c r="I161" s="41" t="e">
        <f>VLOOKUP($A161,'Liste de produits types'!$A$2:$E$136,5,FALSE)</f>
        <v>#N/A</v>
      </c>
      <c r="J161" s="19"/>
      <c r="K161" s="17"/>
    </row>
    <row r="162" spans="1:11" s="13" customFormat="1" ht="25.5" customHeight="1" x14ac:dyDescent="0.35">
      <c r="A162" s="36"/>
      <c r="B162" s="45"/>
      <c r="C162" s="44"/>
      <c r="D162" s="46"/>
      <c r="E162" s="118"/>
      <c r="F162" s="149"/>
      <c r="G162" s="39" t="e">
        <f>VLOOKUP($A162,'Liste de produits types'!$A$2:$E$136,2,FALSE)</f>
        <v>#N/A</v>
      </c>
      <c r="H162" s="40" t="e">
        <f>VLOOKUP($A162,'Liste de produits types'!$A$2:$E$136,4,FALSE)</f>
        <v>#N/A</v>
      </c>
      <c r="I162" s="41" t="e">
        <f>VLOOKUP($A162,'Liste de produits types'!$A$2:$E$136,5,FALSE)</f>
        <v>#N/A</v>
      </c>
      <c r="J162" s="19"/>
      <c r="K162" s="17"/>
    </row>
    <row r="163" spans="1:11" s="13" customFormat="1" ht="25.5" customHeight="1" x14ac:dyDescent="0.35">
      <c r="A163" s="36"/>
      <c r="B163" s="45"/>
      <c r="C163" s="44"/>
      <c r="D163" s="46"/>
      <c r="E163" s="118"/>
      <c r="F163" s="149"/>
      <c r="G163" s="39" t="e">
        <f>VLOOKUP($A163,'Liste de produits types'!$A$2:$E$136,2,FALSE)</f>
        <v>#N/A</v>
      </c>
      <c r="H163" s="40" t="e">
        <f>VLOOKUP($A163,'Liste de produits types'!$A$2:$E$136,4,FALSE)</f>
        <v>#N/A</v>
      </c>
      <c r="I163" s="41" t="e">
        <f>VLOOKUP($A163,'Liste de produits types'!$A$2:$E$136,5,FALSE)</f>
        <v>#N/A</v>
      </c>
      <c r="J163" s="19"/>
      <c r="K163" s="17"/>
    </row>
    <row r="164" spans="1:11" s="13" customFormat="1" ht="25.5" customHeight="1" x14ac:dyDescent="0.35">
      <c r="A164" s="36"/>
      <c r="B164" s="45"/>
      <c r="C164" s="44"/>
      <c r="D164" s="46"/>
      <c r="E164" s="118"/>
      <c r="F164" s="149"/>
      <c r="G164" s="39" t="e">
        <f>VLOOKUP($A164,'Liste de produits types'!$A$2:$E$136,2,FALSE)</f>
        <v>#N/A</v>
      </c>
      <c r="H164" s="40" t="e">
        <f>VLOOKUP($A164,'Liste de produits types'!$A$2:$E$136,4,FALSE)</f>
        <v>#N/A</v>
      </c>
      <c r="I164" s="41" t="e">
        <f>VLOOKUP($A164,'Liste de produits types'!$A$2:$E$136,5,FALSE)</f>
        <v>#N/A</v>
      </c>
      <c r="J164" s="19"/>
      <c r="K164" s="17"/>
    </row>
    <row r="165" spans="1:11" s="13" customFormat="1" ht="25.5" customHeight="1" x14ac:dyDescent="0.35">
      <c r="A165" s="36"/>
      <c r="B165" s="45"/>
      <c r="C165" s="44"/>
      <c r="D165" s="46"/>
      <c r="E165" s="118"/>
      <c r="F165" s="149"/>
      <c r="G165" s="39" t="e">
        <f>VLOOKUP($A165,'Liste de produits types'!$A$2:$E$136,2,FALSE)</f>
        <v>#N/A</v>
      </c>
      <c r="H165" s="40" t="e">
        <f>VLOOKUP($A165,'Liste de produits types'!$A$2:$E$136,4,FALSE)</f>
        <v>#N/A</v>
      </c>
      <c r="I165" s="41" t="e">
        <f>VLOOKUP($A165,'Liste de produits types'!$A$2:$E$136,5,FALSE)</f>
        <v>#N/A</v>
      </c>
      <c r="J165" s="19"/>
      <c r="K165" s="17"/>
    </row>
    <row r="166" spans="1:11" s="13" customFormat="1" ht="25.5" customHeight="1" x14ac:dyDescent="0.35">
      <c r="A166" s="36"/>
      <c r="B166" s="45"/>
      <c r="C166" s="44"/>
      <c r="D166" s="46"/>
      <c r="E166" s="118"/>
      <c r="F166" s="149"/>
      <c r="G166" s="39" t="e">
        <f>VLOOKUP($A166,'Liste de produits types'!$A$2:$E$136,2,FALSE)</f>
        <v>#N/A</v>
      </c>
      <c r="H166" s="40" t="e">
        <f>VLOOKUP($A166,'Liste de produits types'!$A$2:$E$136,4,FALSE)</f>
        <v>#N/A</v>
      </c>
      <c r="I166" s="41" t="e">
        <f>VLOOKUP($A166,'Liste de produits types'!$A$2:$E$136,5,FALSE)</f>
        <v>#N/A</v>
      </c>
      <c r="J166" s="19"/>
      <c r="K166" s="17"/>
    </row>
    <row r="167" spans="1:11" s="13" customFormat="1" ht="25.5" customHeight="1" x14ac:dyDescent="0.35">
      <c r="A167" s="36"/>
      <c r="B167" s="45"/>
      <c r="C167" s="44"/>
      <c r="D167" s="46"/>
      <c r="E167" s="118"/>
      <c r="F167" s="149"/>
      <c r="G167" s="39" t="e">
        <f>VLOOKUP($A167,'Liste de produits types'!$A$2:$E$136,2,FALSE)</f>
        <v>#N/A</v>
      </c>
      <c r="H167" s="40" t="e">
        <f>VLOOKUP($A167,'Liste de produits types'!$A$2:$E$136,4,FALSE)</f>
        <v>#N/A</v>
      </c>
      <c r="I167" s="41" t="e">
        <f>VLOOKUP($A167,'Liste de produits types'!$A$2:$E$136,5,FALSE)</f>
        <v>#N/A</v>
      </c>
      <c r="J167" s="19"/>
      <c r="K167" s="17"/>
    </row>
    <row r="168" spans="1:11" s="13" customFormat="1" ht="25.5" customHeight="1" x14ac:dyDescent="0.35">
      <c r="A168" s="36"/>
      <c r="B168" s="45"/>
      <c r="C168" s="44"/>
      <c r="D168" s="46"/>
      <c r="E168" s="118"/>
      <c r="F168" s="149"/>
      <c r="G168" s="39" t="e">
        <f>VLOOKUP($A168,'Liste de produits types'!$A$2:$E$136,2,FALSE)</f>
        <v>#N/A</v>
      </c>
      <c r="H168" s="40" t="e">
        <f>VLOOKUP($A168,'Liste de produits types'!$A$2:$E$136,4,FALSE)</f>
        <v>#N/A</v>
      </c>
      <c r="I168" s="41" t="e">
        <f>VLOOKUP($A168,'Liste de produits types'!$A$2:$E$136,5,FALSE)</f>
        <v>#N/A</v>
      </c>
      <c r="J168" s="19"/>
      <c r="K168" s="17"/>
    </row>
    <row r="169" spans="1:11" s="13" customFormat="1" ht="25.5" customHeight="1" x14ac:dyDescent="0.35">
      <c r="A169" s="36"/>
      <c r="B169" s="45"/>
      <c r="C169" s="44"/>
      <c r="D169" s="46"/>
      <c r="E169" s="118"/>
      <c r="F169" s="149"/>
      <c r="G169" s="39" t="e">
        <f>VLOOKUP($A169,'Liste de produits types'!$A$2:$E$136,2,FALSE)</f>
        <v>#N/A</v>
      </c>
      <c r="H169" s="40" t="e">
        <f>VLOOKUP($A169,'Liste de produits types'!$A$2:$E$136,4,FALSE)</f>
        <v>#N/A</v>
      </c>
      <c r="I169" s="41" t="e">
        <f>VLOOKUP($A169,'Liste de produits types'!$A$2:$E$136,5,FALSE)</f>
        <v>#N/A</v>
      </c>
      <c r="J169" s="19"/>
      <c r="K169" s="17"/>
    </row>
    <row r="170" spans="1:11" s="13" customFormat="1" ht="25.5" customHeight="1" x14ac:dyDescent="0.35">
      <c r="A170" s="36"/>
      <c r="B170" s="45"/>
      <c r="C170" s="44"/>
      <c r="D170" s="46"/>
      <c r="E170" s="118"/>
      <c r="F170" s="149"/>
      <c r="G170" s="39" t="e">
        <f>VLOOKUP($A170,'Liste de produits types'!$A$2:$E$136,2,FALSE)</f>
        <v>#N/A</v>
      </c>
      <c r="H170" s="40" t="e">
        <f>VLOOKUP($A170,'Liste de produits types'!$A$2:$E$136,4,FALSE)</f>
        <v>#N/A</v>
      </c>
      <c r="I170" s="41" t="e">
        <f>VLOOKUP($A170,'Liste de produits types'!$A$2:$E$136,5,FALSE)</f>
        <v>#N/A</v>
      </c>
      <c r="J170" s="19"/>
      <c r="K170" s="17"/>
    </row>
    <row r="171" spans="1:11" s="13" customFormat="1" ht="25.5" customHeight="1" x14ac:dyDescent="0.35">
      <c r="A171" s="36"/>
      <c r="B171" s="45"/>
      <c r="C171" s="44"/>
      <c r="D171" s="46"/>
      <c r="E171" s="118"/>
      <c r="F171" s="149"/>
      <c r="G171" s="39" t="e">
        <f>VLOOKUP($A171,'Liste de produits types'!$A$2:$E$136,2,FALSE)</f>
        <v>#N/A</v>
      </c>
      <c r="H171" s="40" t="e">
        <f>VLOOKUP($A171,'Liste de produits types'!$A$2:$E$136,4,FALSE)</f>
        <v>#N/A</v>
      </c>
      <c r="I171" s="41" t="e">
        <f>VLOOKUP($A171,'Liste de produits types'!$A$2:$E$136,5,FALSE)</f>
        <v>#N/A</v>
      </c>
      <c r="J171" s="19"/>
      <c r="K171" s="17"/>
    </row>
    <row r="172" spans="1:11" s="13" customFormat="1" ht="25.5" customHeight="1" x14ac:dyDescent="0.35">
      <c r="A172" s="36"/>
      <c r="B172" s="45"/>
      <c r="C172" s="44"/>
      <c r="D172" s="46"/>
      <c r="E172" s="118"/>
      <c r="F172" s="149"/>
      <c r="G172" s="39" t="e">
        <f>VLOOKUP($A172,'Liste de produits types'!$A$2:$E$136,2,FALSE)</f>
        <v>#N/A</v>
      </c>
      <c r="H172" s="40" t="e">
        <f>VLOOKUP($A172,'Liste de produits types'!$A$2:$E$136,4,FALSE)</f>
        <v>#N/A</v>
      </c>
      <c r="I172" s="41" t="e">
        <f>VLOOKUP($A172,'Liste de produits types'!$A$2:$E$136,5,FALSE)</f>
        <v>#N/A</v>
      </c>
      <c r="J172" s="19"/>
      <c r="K172" s="17"/>
    </row>
    <row r="173" spans="1:11" s="13" customFormat="1" ht="25.5" customHeight="1" x14ac:dyDescent="0.35">
      <c r="A173" s="36"/>
      <c r="B173" s="45"/>
      <c r="C173" s="44"/>
      <c r="D173" s="46"/>
      <c r="E173" s="118"/>
      <c r="F173" s="149"/>
      <c r="G173" s="39" t="e">
        <f>VLOOKUP($A173,'Liste de produits types'!$A$2:$E$136,2,FALSE)</f>
        <v>#N/A</v>
      </c>
      <c r="H173" s="40" t="e">
        <f>VLOOKUP($A173,'Liste de produits types'!$A$2:$E$136,4,FALSE)</f>
        <v>#N/A</v>
      </c>
      <c r="I173" s="41" t="e">
        <f>VLOOKUP($A173,'Liste de produits types'!$A$2:$E$136,5,FALSE)</f>
        <v>#N/A</v>
      </c>
      <c r="J173" s="19"/>
      <c r="K173" s="17"/>
    </row>
    <row r="174" spans="1:11" s="13" customFormat="1" ht="25.5" customHeight="1" x14ac:dyDescent="0.35">
      <c r="A174" s="36"/>
      <c r="B174" s="45"/>
      <c r="C174" s="44"/>
      <c r="D174" s="46"/>
      <c r="E174" s="118"/>
      <c r="F174" s="149"/>
      <c r="G174" s="39" t="e">
        <f>VLOOKUP($A174,'Liste de produits types'!$A$2:$E$136,2,FALSE)</f>
        <v>#N/A</v>
      </c>
      <c r="H174" s="40" t="e">
        <f>VLOOKUP($A174,'Liste de produits types'!$A$2:$E$136,4,FALSE)</f>
        <v>#N/A</v>
      </c>
      <c r="I174" s="41" t="e">
        <f>VLOOKUP($A174,'Liste de produits types'!$A$2:$E$136,5,FALSE)</f>
        <v>#N/A</v>
      </c>
      <c r="J174" s="19"/>
      <c r="K174" s="17"/>
    </row>
    <row r="175" spans="1:11" s="13" customFormat="1" ht="25.5" customHeight="1" x14ac:dyDescent="0.35">
      <c r="A175" s="36"/>
      <c r="B175" s="45"/>
      <c r="C175" s="44"/>
      <c r="D175" s="46"/>
      <c r="E175" s="118"/>
      <c r="F175" s="149"/>
      <c r="G175" s="39" t="e">
        <f>VLOOKUP($A175,'Liste de produits types'!$A$2:$E$136,2,FALSE)</f>
        <v>#N/A</v>
      </c>
      <c r="H175" s="40" t="e">
        <f>VLOOKUP($A175,'Liste de produits types'!$A$2:$E$136,4,FALSE)</f>
        <v>#N/A</v>
      </c>
      <c r="I175" s="41" t="e">
        <f>VLOOKUP($A175,'Liste de produits types'!$A$2:$E$136,5,FALSE)</f>
        <v>#N/A</v>
      </c>
      <c r="J175" s="19"/>
      <c r="K175" s="17"/>
    </row>
    <row r="176" spans="1:11" s="13" customFormat="1" ht="25.5" customHeight="1" x14ac:dyDescent="0.35">
      <c r="A176" s="36"/>
      <c r="B176" s="45"/>
      <c r="C176" s="44"/>
      <c r="D176" s="46"/>
      <c r="E176" s="118"/>
      <c r="F176" s="149"/>
      <c r="G176" s="39" t="e">
        <f>VLOOKUP($A176,'Liste de produits types'!$A$2:$E$136,2,FALSE)</f>
        <v>#N/A</v>
      </c>
      <c r="H176" s="40" t="e">
        <f>VLOOKUP($A176,'Liste de produits types'!$A$2:$E$136,4,FALSE)</f>
        <v>#N/A</v>
      </c>
      <c r="I176" s="41" t="e">
        <f>VLOOKUP($A176,'Liste de produits types'!$A$2:$E$136,5,FALSE)</f>
        <v>#N/A</v>
      </c>
      <c r="J176" s="19"/>
      <c r="K176" s="17"/>
    </row>
    <row r="177" spans="1:11" s="13" customFormat="1" ht="25.5" customHeight="1" x14ac:dyDescent="0.35">
      <c r="A177" s="36"/>
      <c r="B177" s="45"/>
      <c r="C177" s="44"/>
      <c r="D177" s="46"/>
      <c r="E177" s="118"/>
      <c r="F177" s="149"/>
      <c r="G177" s="39" t="e">
        <f>VLOOKUP($A177,'Liste de produits types'!$A$2:$E$136,2,FALSE)</f>
        <v>#N/A</v>
      </c>
      <c r="H177" s="40" t="e">
        <f>VLOOKUP($A177,'Liste de produits types'!$A$2:$E$136,4,FALSE)</f>
        <v>#N/A</v>
      </c>
      <c r="I177" s="41" t="e">
        <f>VLOOKUP($A177,'Liste de produits types'!$A$2:$E$136,5,FALSE)</f>
        <v>#N/A</v>
      </c>
      <c r="J177" s="19"/>
      <c r="K177" s="17"/>
    </row>
    <row r="178" spans="1:11" s="13" customFormat="1" ht="25.5" customHeight="1" x14ac:dyDescent="0.35">
      <c r="A178" s="36"/>
      <c r="B178" s="45"/>
      <c r="C178" s="44"/>
      <c r="D178" s="46"/>
      <c r="E178" s="118"/>
      <c r="F178" s="149"/>
      <c r="G178" s="39" t="e">
        <f>VLOOKUP($A178,'Liste de produits types'!$A$2:$E$136,2,FALSE)</f>
        <v>#N/A</v>
      </c>
      <c r="H178" s="40" t="e">
        <f>VLOOKUP($A178,'Liste de produits types'!$A$2:$E$136,4,FALSE)</f>
        <v>#N/A</v>
      </c>
      <c r="I178" s="41" t="e">
        <f>VLOOKUP($A178,'Liste de produits types'!$A$2:$E$136,5,FALSE)</f>
        <v>#N/A</v>
      </c>
      <c r="J178" s="19"/>
      <c r="K178" s="17"/>
    </row>
    <row r="179" spans="1:11" s="13" customFormat="1" ht="25.5" customHeight="1" x14ac:dyDescent="0.35">
      <c r="A179" s="36"/>
      <c r="B179" s="45"/>
      <c r="C179" s="44"/>
      <c r="D179" s="46"/>
      <c r="E179" s="118"/>
      <c r="F179" s="149"/>
      <c r="G179" s="39" t="e">
        <f>VLOOKUP($A179,'Liste de produits types'!$A$2:$E$136,2,FALSE)</f>
        <v>#N/A</v>
      </c>
      <c r="H179" s="40" t="e">
        <f>VLOOKUP($A179,'Liste de produits types'!$A$2:$E$136,4,FALSE)</f>
        <v>#N/A</v>
      </c>
      <c r="I179" s="41" t="e">
        <f>VLOOKUP($A179,'Liste de produits types'!$A$2:$E$136,5,FALSE)</f>
        <v>#N/A</v>
      </c>
      <c r="J179" s="19"/>
      <c r="K179" s="17"/>
    </row>
    <row r="180" spans="1:11" s="13" customFormat="1" ht="25.5" customHeight="1" x14ac:dyDescent="0.35">
      <c r="A180" s="36"/>
      <c r="B180" s="45"/>
      <c r="C180" s="44"/>
      <c r="D180" s="46"/>
      <c r="E180" s="118"/>
      <c r="F180" s="149"/>
      <c r="G180" s="39" t="e">
        <f>VLOOKUP($A180,'Liste de produits types'!$A$2:$E$136,2,FALSE)</f>
        <v>#N/A</v>
      </c>
      <c r="H180" s="40" t="e">
        <f>VLOOKUP($A180,'Liste de produits types'!$A$2:$E$136,4,FALSE)</f>
        <v>#N/A</v>
      </c>
      <c r="I180" s="41" t="e">
        <f>VLOOKUP($A180,'Liste de produits types'!$A$2:$E$136,5,FALSE)</f>
        <v>#N/A</v>
      </c>
      <c r="J180" s="19"/>
      <c r="K180" s="17"/>
    </row>
    <row r="181" spans="1:11" s="13" customFormat="1" ht="25.5" customHeight="1" x14ac:dyDescent="0.35">
      <c r="A181" s="36"/>
      <c r="B181" s="45"/>
      <c r="C181" s="44"/>
      <c r="D181" s="46"/>
      <c r="E181" s="118"/>
      <c r="F181" s="149"/>
      <c r="G181" s="39" t="e">
        <f>VLOOKUP($A181,'Liste de produits types'!$A$2:$E$136,2,FALSE)</f>
        <v>#N/A</v>
      </c>
      <c r="H181" s="40" t="e">
        <f>VLOOKUP($A181,'Liste de produits types'!$A$2:$E$136,4,FALSE)</f>
        <v>#N/A</v>
      </c>
      <c r="I181" s="41" t="e">
        <f>VLOOKUP($A181,'Liste de produits types'!$A$2:$E$136,5,FALSE)</f>
        <v>#N/A</v>
      </c>
      <c r="J181" s="19"/>
      <c r="K181" s="17"/>
    </row>
    <row r="182" spans="1:11" s="13" customFormat="1" ht="25.5" customHeight="1" x14ac:dyDescent="0.35">
      <c r="A182" s="36"/>
      <c r="B182" s="45"/>
      <c r="C182" s="44"/>
      <c r="D182" s="46"/>
      <c r="E182" s="118"/>
      <c r="F182" s="149"/>
      <c r="G182" s="39" t="e">
        <f>VLOOKUP($A182,'Liste de produits types'!$A$2:$E$136,2,FALSE)</f>
        <v>#N/A</v>
      </c>
      <c r="H182" s="40" t="e">
        <f>VLOOKUP($A182,'Liste de produits types'!$A$2:$E$136,4,FALSE)</f>
        <v>#N/A</v>
      </c>
      <c r="I182" s="41" t="e">
        <f>VLOOKUP($A182,'Liste de produits types'!$A$2:$E$136,5,FALSE)</f>
        <v>#N/A</v>
      </c>
      <c r="J182" s="19"/>
      <c r="K182" s="17"/>
    </row>
    <row r="183" spans="1:11" s="13" customFormat="1" ht="25.5" customHeight="1" x14ac:dyDescent="0.35">
      <c r="A183" s="36"/>
      <c r="B183" s="45"/>
      <c r="C183" s="44"/>
      <c r="D183" s="46"/>
      <c r="E183" s="118"/>
      <c r="F183" s="149"/>
      <c r="G183" s="39" t="e">
        <f>VLOOKUP($A183,'Liste de produits types'!$A$2:$E$136,2,FALSE)</f>
        <v>#N/A</v>
      </c>
      <c r="H183" s="40" t="e">
        <f>VLOOKUP($A183,'Liste de produits types'!$A$2:$E$136,4,FALSE)</f>
        <v>#N/A</v>
      </c>
      <c r="I183" s="41" t="e">
        <f>VLOOKUP($A183,'Liste de produits types'!$A$2:$E$136,5,FALSE)</f>
        <v>#N/A</v>
      </c>
      <c r="J183" s="19"/>
      <c r="K183" s="17"/>
    </row>
    <row r="184" spans="1:11" s="13" customFormat="1" ht="25.5" customHeight="1" x14ac:dyDescent="0.35">
      <c r="A184" s="36"/>
      <c r="B184" s="45"/>
      <c r="C184" s="44"/>
      <c r="D184" s="46"/>
      <c r="E184" s="118"/>
      <c r="F184" s="149"/>
      <c r="G184" s="39" t="e">
        <f>VLOOKUP($A184,'Liste de produits types'!$A$2:$E$136,2,FALSE)</f>
        <v>#N/A</v>
      </c>
      <c r="H184" s="40" t="e">
        <f>VLOOKUP($A184,'Liste de produits types'!$A$2:$E$136,4,FALSE)</f>
        <v>#N/A</v>
      </c>
      <c r="I184" s="41" t="e">
        <f>VLOOKUP($A184,'Liste de produits types'!$A$2:$E$136,5,FALSE)</f>
        <v>#N/A</v>
      </c>
      <c r="J184" s="19"/>
      <c r="K184" s="17"/>
    </row>
    <row r="185" spans="1:11" s="13" customFormat="1" ht="25.5" customHeight="1" x14ac:dyDescent="0.35">
      <c r="A185" s="36"/>
      <c r="B185" s="45"/>
      <c r="C185" s="44"/>
      <c r="D185" s="46"/>
      <c r="E185" s="118"/>
      <c r="F185" s="149"/>
      <c r="G185" s="39" t="e">
        <f>VLOOKUP($A185,'Liste de produits types'!$A$2:$E$136,2,FALSE)</f>
        <v>#N/A</v>
      </c>
      <c r="H185" s="40" t="e">
        <f>VLOOKUP($A185,'Liste de produits types'!$A$2:$E$136,4,FALSE)</f>
        <v>#N/A</v>
      </c>
      <c r="I185" s="41" t="e">
        <f>VLOOKUP($A185,'Liste de produits types'!$A$2:$E$136,5,FALSE)</f>
        <v>#N/A</v>
      </c>
      <c r="J185" s="19"/>
      <c r="K185" s="17"/>
    </row>
    <row r="186" spans="1:11" s="13" customFormat="1" ht="25.5" customHeight="1" x14ac:dyDescent="0.35">
      <c r="A186" s="36"/>
      <c r="B186" s="45"/>
      <c r="C186" s="44"/>
      <c r="D186" s="46"/>
      <c r="E186" s="118"/>
      <c r="F186" s="149"/>
      <c r="G186" s="39" t="e">
        <f>VLOOKUP($A186,'Liste de produits types'!$A$2:$E$136,2,FALSE)</f>
        <v>#N/A</v>
      </c>
      <c r="H186" s="40" t="e">
        <f>VLOOKUP($A186,'Liste de produits types'!$A$2:$E$136,4,FALSE)</f>
        <v>#N/A</v>
      </c>
      <c r="I186" s="41" t="e">
        <f>VLOOKUP($A186,'Liste de produits types'!$A$2:$E$136,5,FALSE)</f>
        <v>#N/A</v>
      </c>
      <c r="J186" s="19"/>
      <c r="K186" s="17"/>
    </row>
    <row r="187" spans="1:11" s="13" customFormat="1" ht="25.5" customHeight="1" x14ac:dyDescent="0.35">
      <c r="A187" s="36"/>
      <c r="B187" s="45"/>
      <c r="C187" s="44"/>
      <c r="D187" s="46"/>
      <c r="E187" s="118"/>
      <c r="F187" s="149"/>
      <c r="G187" s="39" t="e">
        <f>VLOOKUP($A187,'Liste de produits types'!$A$2:$E$136,2,FALSE)</f>
        <v>#N/A</v>
      </c>
      <c r="H187" s="40" t="e">
        <f>VLOOKUP($A187,'Liste de produits types'!$A$2:$E$136,4,FALSE)</f>
        <v>#N/A</v>
      </c>
      <c r="I187" s="41" t="e">
        <f>VLOOKUP($A187,'Liste de produits types'!$A$2:$E$136,5,FALSE)</f>
        <v>#N/A</v>
      </c>
      <c r="J187" s="19"/>
      <c r="K187" s="17"/>
    </row>
    <row r="188" spans="1:11" s="13" customFormat="1" ht="25.5" customHeight="1" x14ac:dyDescent="0.35">
      <c r="A188" s="36"/>
      <c r="B188" s="45"/>
      <c r="C188" s="44"/>
      <c r="D188" s="46"/>
      <c r="E188" s="118"/>
      <c r="F188" s="149"/>
      <c r="G188" s="39" t="e">
        <f>VLOOKUP($A188,'Liste de produits types'!$A$2:$E$136,2,FALSE)</f>
        <v>#N/A</v>
      </c>
      <c r="H188" s="40" t="e">
        <f>VLOOKUP($A188,'Liste de produits types'!$A$2:$E$136,4,FALSE)</f>
        <v>#N/A</v>
      </c>
      <c r="I188" s="41" t="e">
        <f>VLOOKUP($A188,'Liste de produits types'!$A$2:$E$136,5,FALSE)</f>
        <v>#N/A</v>
      </c>
      <c r="J188" s="19"/>
      <c r="K188" s="17"/>
    </row>
    <row r="189" spans="1:11" s="13" customFormat="1" ht="25.5" customHeight="1" x14ac:dyDescent="0.35">
      <c r="A189" s="36"/>
      <c r="B189" s="45"/>
      <c r="C189" s="44"/>
      <c r="D189" s="46"/>
      <c r="E189" s="118"/>
      <c r="F189" s="149"/>
      <c r="G189" s="39" t="e">
        <f>VLOOKUP($A189,'Liste de produits types'!$A$2:$E$136,2,FALSE)</f>
        <v>#N/A</v>
      </c>
      <c r="H189" s="40" t="e">
        <f>VLOOKUP($A189,'Liste de produits types'!$A$2:$E$136,4,FALSE)</f>
        <v>#N/A</v>
      </c>
      <c r="I189" s="41" t="e">
        <f>VLOOKUP($A189,'Liste de produits types'!$A$2:$E$136,5,FALSE)</f>
        <v>#N/A</v>
      </c>
      <c r="J189" s="19"/>
      <c r="K189" s="17"/>
    </row>
    <row r="190" spans="1:11" s="13" customFormat="1" ht="25.5" customHeight="1" x14ac:dyDescent="0.35">
      <c r="A190" s="36"/>
      <c r="B190" s="45"/>
      <c r="C190" s="44"/>
      <c r="D190" s="46"/>
      <c r="E190" s="118"/>
      <c r="F190" s="149"/>
      <c r="G190" s="39" t="e">
        <f>VLOOKUP($A190,'Liste de produits types'!$A$2:$E$136,2,FALSE)</f>
        <v>#N/A</v>
      </c>
      <c r="H190" s="40" t="e">
        <f>VLOOKUP($A190,'Liste de produits types'!$A$2:$E$136,4,FALSE)</f>
        <v>#N/A</v>
      </c>
      <c r="I190" s="41" t="e">
        <f>VLOOKUP($A190,'Liste de produits types'!$A$2:$E$136,5,FALSE)</f>
        <v>#N/A</v>
      </c>
      <c r="J190" s="19"/>
      <c r="K190" s="17"/>
    </row>
    <row r="191" spans="1:11" s="13" customFormat="1" ht="25.5" customHeight="1" x14ac:dyDescent="0.35">
      <c r="A191" s="36"/>
      <c r="B191" s="45"/>
      <c r="C191" s="44"/>
      <c r="D191" s="46"/>
      <c r="E191" s="118"/>
      <c r="F191" s="149"/>
      <c r="G191" s="39" t="e">
        <f>VLOOKUP($A191,'Liste de produits types'!$A$2:$E$136,2,FALSE)</f>
        <v>#N/A</v>
      </c>
      <c r="H191" s="40" t="e">
        <f>VLOOKUP($A191,'Liste de produits types'!$A$2:$E$136,4,FALSE)</f>
        <v>#N/A</v>
      </c>
      <c r="I191" s="41" t="e">
        <f>VLOOKUP($A191,'Liste de produits types'!$A$2:$E$136,5,FALSE)</f>
        <v>#N/A</v>
      </c>
      <c r="J191" s="19"/>
      <c r="K191" s="17"/>
    </row>
    <row r="192" spans="1:11" s="13" customFormat="1" ht="25.5" customHeight="1" x14ac:dyDescent="0.35">
      <c r="A192" s="36"/>
      <c r="B192" s="45"/>
      <c r="C192" s="44"/>
      <c r="D192" s="46"/>
      <c r="E192" s="118"/>
      <c r="F192" s="149"/>
      <c r="G192" s="39" t="e">
        <f>VLOOKUP($A192,'Liste de produits types'!$A$2:$E$136,2,FALSE)</f>
        <v>#N/A</v>
      </c>
      <c r="H192" s="40" t="e">
        <f>VLOOKUP($A192,'Liste de produits types'!$A$2:$E$136,4,FALSE)</f>
        <v>#N/A</v>
      </c>
      <c r="I192" s="41" t="e">
        <f>VLOOKUP($A192,'Liste de produits types'!$A$2:$E$136,5,FALSE)</f>
        <v>#N/A</v>
      </c>
      <c r="J192" s="19"/>
      <c r="K192" s="17"/>
    </row>
    <row r="193" spans="1:11" s="13" customFormat="1" ht="25.5" customHeight="1" thickBot="1" x14ac:dyDescent="0.4">
      <c r="A193" s="36"/>
      <c r="B193" s="45"/>
      <c r="C193" s="44"/>
      <c r="D193" s="46"/>
      <c r="E193" s="118"/>
      <c r="F193" s="151"/>
      <c r="G193" s="39" t="e">
        <f>VLOOKUP($A193,'Liste de produits types'!$A$2:$E$136,2,FALSE)</f>
        <v>#N/A</v>
      </c>
      <c r="H193" s="40" t="e">
        <f>VLOOKUP($A193,'Liste de produits types'!$A$2:$E$136,4,FALSE)</f>
        <v>#N/A</v>
      </c>
      <c r="I193" s="41" t="e">
        <f>VLOOKUP($A193,'Liste de produits types'!$A$2:$E$136,5,FALSE)</f>
        <v>#N/A</v>
      </c>
      <c r="J193" s="19"/>
      <c r="K193" s="17"/>
    </row>
    <row r="194" spans="1:11" s="13" customFormat="1" ht="25.5" customHeight="1" x14ac:dyDescent="0.35">
      <c r="A194" s="19"/>
      <c r="B194" s="19"/>
      <c r="C194" s="19"/>
      <c r="D194" s="19"/>
      <c r="E194" s="19"/>
      <c r="F194" s="19"/>
      <c r="G194" s="19"/>
      <c r="H194" s="19"/>
      <c r="I194" s="19"/>
      <c r="J194" s="19"/>
      <c r="K194" s="17"/>
    </row>
    <row r="195" spans="1:11" s="13" customFormat="1" ht="25.5" customHeight="1" x14ac:dyDescent="0.35">
      <c r="K195" s="17"/>
    </row>
  </sheetData>
  <mergeCells count="8">
    <mergeCell ref="A22:B22"/>
    <mergeCell ref="C22:F22"/>
    <mergeCell ref="G1:I1"/>
    <mergeCell ref="A12:I12"/>
    <mergeCell ref="D14:I14"/>
    <mergeCell ref="A16:C16"/>
    <mergeCell ref="E17:I18"/>
    <mergeCell ref="A20:K20"/>
  </mergeCells>
  <dataValidations count="1">
    <dataValidation type="list" allowBlank="1" showInputMessage="1" showErrorMessage="1" sqref="A24:A193" xr:uid="{9E546CAA-DB97-4666-97A4-7FD46CB846CF}">
      <formula1>Liste1</formula1>
    </dataValidation>
  </dataValidations>
  <printOptions horizontalCentered="1" verticalCentered="1"/>
  <pageMargins left="0.23622047244094491" right="0.23622047244094491" top="0.74803149606299213" bottom="0.74803149606299213" header="0.31496062992125984" footer="0.31496062992125984"/>
  <pageSetup paperSize="9" scale="77" fitToWidth="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196"/>
  <sheetViews>
    <sheetView showGridLines="0" topLeftCell="A5" zoomScale="85" zoomScaleNormal="85" workbookViewId="0">
      <selection activeCell="B24" sqref="B24"/>
    </sheetView>
  </sheetViews>
  <sheetFormatPr baseColWidth="10" defaultColWidth="11.453125" defaultRowHeight="14" x14ac:dyDescent="0.35"/>
  <cols>
    <col min="1" max="1" width="36" style="47" customWidth="1"/>
    <col min="2" max="2" width="18.54296875" style="47" customWidth="1"/>
    <col min="3" max="3" width="11.54296875" style="47" customWidth="1"/>
    <col min="4" max="4" width="33" style="47" customWidth="1"/>
    <col min="5" max="6" width="15.7265625" style="47" customWidth="1"/>
    <col min="7" max="7" width="21.1796875" style="47" bestFit="1" customWidth="1"/>
    <col min="8" max="8" width="13.90625" style="19" bestFit="1" customWidth="1"/>
    <col min="9" max="9" width="11" style="47" customWidth="1"/>
    <col min="10" max="10" width="10.26953125" style="47" customWidth="1"/>
    <col min="11" max="11" width="13.6328125" style="47" customWidth="1"/>
    <col min="12" max="12" width="9.7265625" style="47" customWidth="1"/>
    <col min="13" max="13" width="13.453125" style="17" customWidth="1"/>
    <col min="14" max="14" width="16.81640625" style="47" customWidth="1"/>
    <col min="15" max="15" width="10.26953125" style="47" customWidth="1"/>
    <col min="16" max="17" width="12.26953125" style="47" customWidth="1"/>
    <col min="18" max="18" width="11.54296875" style="47" customWidth="1"/>
    <col min="19" max="19" width="8.81640625" style="47" customWidth="1"/>
    <col min="20" max="22" width="11.453125" style="47" customWidth="1"/>
    <col min="23" max="16384" width="11.453125" style="47"/>
  </cols>
  <sheetData>
    <row r="1" spans="1:23" s="13" customFormat="1" ht="14.5" thickBot="1" x14ac:dyDescent="0.4">
      <c r="B1" s="14"/>
      <c r="D1" s="15"/>
      <c r="E1" s="15"/>
      <c r="F1" s="15"/>
      <c r="G1" s="15"/>
      <c r="H1" s="16"/>
      <c r="I1" s="263" t="s">
        <v>2</v>
      </c>
      <c r="J1" s="264"/>
      <c r="K1" s="265"/>
      <c r="M1" s="17"/>
      <c r="N1" s="18"/>
      <c r="O1" s="18"/>
      <c r="P1" s="18"/>
      <c r="Q1" s="18"/>
      <c r="R1" s="19"/>
      <c r="S1" s="19"/>
      <c r="T1" s="19"/>
      <c r="U1" s="19"/>
      <c r="V1" s="19"/>
    </row>
    <row r="2" spans="1:23" s="13" customFormat="1" ht="14.5" thickBot="1" x14ac:dyDescent="0.4">
      <c r="B2" s="14"/>
      <c r="C2" s="20"/>
      <c r="D2" s="19"/>
      <c r="E2" s="19"/>
      <c r="F2" s="19"/>
      <c r="G2" s="19"/>
      <c r="H2" s="16"/>
      <c r="I2" s="109"/>
      <c r="J2" s="110"/>
      <c r="K2" s="111"/>
      <c r="M2" s="17"/>
      <c r="N2" s="19"/>
      <c r="O2" s="19"/>
      <c r="P2" s="19"/>
      <c r="Q2" s="19"/>
      <c r="R2" s="19"/>
      <c r="S2" s="19"/>
      <c r="T2" s="19"/>
      <c r="U2" s="19"/>
      <c r="V2" s="19"/>
    </row>
    <row r="3" spans="1:23" s="13" customFormat="1" x14ac:dyDescent="0.35">
      <c r="B3" s="14"/>
      <c r="C3" s="14"/>
      <c r="D3" s="14"/>
      <c r="E3" s="14"/>
      <c r="F3" s="14"/>
      <c r="G3" s="14"/>
      <c r="H3" s="14"/>
      <c r="I3" s="16"/>
      <c r="J3" s="22"/>
      <c r="K3" s="16"/>
      <c r="L3" s="16"/>
      <c r="M3" s="17"/>
      <c r="N3" s="17"/>
      <c r="O3" s="21"/>
      <c r="P3" s="21"/>
      <c r="Q3" s="21"/>
      <c r="R3" s="23"/>
      <c r="S3" s="21"/>
      <c r="T3" s="19"/>
      <c r="U3" s="19"/>
      <c r="V3" s="19"/>
    </row>
    <row r="4" spans="1:23" s="13" customFormat="1" ht="15" customHeight="1" x14ac:dyDescent="0.35">
      <c r="B4" s="19"/>
      <c r="C4" s="19"/>
      <c r="D4" s="21"/>
      <c r="E4" s="21"/>
      <c r="F4" s="21"/>
      <c r="G4" s="21"/>
      <c r="H4" s="21"/>
      <c r="I4" s="24"/>
      <c r="J4" s="24"/>
      <c r="K4" s="24"/>
      <c r="L4" s="24"/>
      <c r="M4" s="17"/>
      <c r="S4" s="21"/>
      <c r="T4" s="19"/>
      <c r="U4" s="19"/>
      <c r="V4" s="19"/>
    </row>
    <row r="5" spans="1:23" s="13" customFormat="1" x14ac:dyDescent="0.35">
      <c r="B5" s="25"/>
      <c r="C5" s="25"/>
      <c r="D5" s="19"/>
      <c r="E5" s="19"/>
      <c r="F5" s="19"/>
      <c r="G5" s="19"/>
      <c r="H5" s="21"/>
      <c r="I5" s="24"/>
      <c r="J5" s="24"/>
      <c r="K5" s="24"/>
      <c r="L5" s="24"/>
      <c r="M5" s="17"/>
      <c r="N5" s="26"/>
      <c r="O5" s="27"/>
      <c r="P5" s="22"/>
      <c r="Q5" s="22"/>
      <c r="S5" s="21"/>
      <c r="T5" s="19"/>
      <c r="U5" s="19"/>
      <c r="V5" s="19"/>
    </row>
    <row r="6" spans="1:23" s="13" customFormat="1" x14ac:dyDescent="0.35">
      <c r="B6" s="25"/>
      <c r="C6" s="25"/>
      <c r="D6" s="19"/>
      <c r="E6" s="19"/>
      <c r="F6" s="19"/>
      <c r="G6" s="19"/>
      <c r="H6" s="21"/>
      <c r="I6" s="24"/>
      <c r="J6" s="24"/>
      <c r="K6" s="24"/>
      <c r="L6" s="24"/>
      <c r="M6" s="17"/>
      <c r="R6" s="21"/>
      <c r="S6" s="21"/>
      <c r="T6" s="19"/>
      <c r="U6" s="19"/>
      <c r="V6" s="19"/>
    </row>
    <row r="7" spans="1:23" s="13" customFormat="1" x14ac:dyDescent="0.35">
      <c r="B7" s="25"/>
      <c r="C7" s="25"/>
      <c r="D7" s="19"/>
      <c r="E7" s="19"/>
      <c r="F7" s="19"/>
      <c r="G7" s="19"/>
      <c r="H7" s="21"/>
      <c r="I7" s="24"/>
      <c r="J7" s="24"/>
      <c r="K7" s="24"/>
      <c r="L7" s="24"/>
      <c r="M7" s="17"/>
      <c r="S7" s="21"/>
      <c r="T7" s="19"/>
      <c r="U7" s="19"/>
      <c r="V7" s="19"/>
    </row>
    <row r="8" spans="1:23" s="13" customFormat="1" x14ac:dyDescent="0.35">
      <c r="B8" s="19"/>
      <c r="C8" s="19"/>
      <c r="D8" s="19"/>
      <c r="E8" s="19"/>
      <c r="F8" s="19"/>
      <c r="G8" s="19"/>
      <c r="H8" s="21"/>
      <c r="I8" s="24"/>
      <c r="J8" s="24"/>
      <c r="K8" s="24"/>
      <c r="L8" s="24"/>
      <c r="M8" s="17"/>
      <c r="N8" s="19"/>
      <c r="O8" s="19"/>
      <c r="P8" s="19"/>
      <c r="Q8" s="19"/>
      <c r="R8" s="19"/>
      <c r="S8" s="19"/>
      <c r="T8" s="19"/>
      <c r="U8" s="19"/>
      <c r="V8" s="19"/>
    </row>
    <row r="9" spans="1:23" s="13" customFormat="1" x14ac:dyDescent="0.35">
      <c r="B9" s="19"/>
      <c r="C9" s="19"/>
      <c r="D9" s="19"/>
      <c r="E9" s="19"/>
      <c r="F9" s="19"/>
      <c r="G9" s="19"/>
      <c r="H9" s="21"/>
      <c r="I9" s="226"/>
      <c r="J9" s="226"/>
      <c r="K9" s="226"/>
      <c r="L9" s="82"/>
      <c r="M9" s="17"/>
      <c r="N9" s="19"/>
      <c r="O9" s="19"/>
      <c r="P9" s="19"/>
      <c r="Q9" s="19"/>
      <c r="R9" s="19"/>
      <c r="S9" s="19"/>
      <c r="T9" s="19"/>
      <c r="U9" s="19"/>
      <c r="V9" s="19"/>
    </row>
    <row r="10" spans="1:23" s="13" customFormat="1" x14ac:dyDescent="0.35">
      <c r="B10" s="19"/>
      <c r="C10" s="19"/>
      <c r="D10" s="19"/>
      <c r="E10" s="19"/>
      <c r="F10" s="19"/>
      <c r="G10" s="19"/>
      <c r="H10" s="21"/>
      <c r="I10" s="226"/>
      <c r="J10" s="226"/>
      <c r="K10" s="226"/>
      <c r="L10" s="82"/>
      <c r="M10" s="17"/>
      <c r="N10" s="19"/>
      <c r="O10" s="19"/>
      <c r="P10" s="19"/>
      <c r="Q10" s="19"/>
      <c r="R10" s="19"/>
      <c r="S10" s="19"/>
      <c r="T10" s="19"/>
      <c r="U10" s="19"/>
      <c r="V10" s="19"/>
    </row>
    <row r="11" spans="1:23" s="13" customFormat="1" x14ac:dyDescent="0.35">
      <c r="B11" s="19"/>
      <c r="C11" s="19"/>
      <c r="D11" s="19"/>
      <c r="E11" s="19"/>
      <c r="F11" s="19"/>
      <c r="G11" s="19"/>
      <c r="H11" s="21"/>
      <c r="I11" s="226"/>
      <c r="J11" s="226"/>
      <c r="K11" s="226"/>
      <c r="L11" s="82"/>
      <c r="M11" s="17"/>
      <c r="N11" s="19"/>
      <c r="O11" s="19"/>
      <c r="P11" s="19"/>
      <c r="Q11" s="19"/>
      <c r="R11" s="19"/>
      <c r="S11" s="19"/>
      <c r="T11" s="19"/>
      <c r="U11" s="19"/>
      <c r="V11" s="19"/>
    </row>
    <row r="12" spans="1:23" s="13" customFormat="1" ht="17.5" x14ac:dyDescent="0.35">
      <c r="A12" s="240" t="s">
        <v>78</v>
      </c>
      <c r="B12" s="241"/>
      <c r="C12" s="241"/>
      <c r="D12" s="241"/>
      <c r="E12" s="241"/>
      <c r="F12" s="241"/>
      <c r="G12" s="241"/>
      <c r="H12" s="241"/>
      <c r="I12" s="241"/>
      <c r="J12" s="241"/>
      <c r="K12" s="241"/>
      <c r="L12" s="19"/>
      <c r="M12" s="17"/>
      <c r="W12" s="28"/>
    </row>
    <row r="13" spans="1:23" s="13" customFormat="1" ht="18" thickBot="1" x14ac:dyDescent="0.4">
      <c r="A13" s="29"/>
      <c r="B13" s="29"/>
      <c r="C13" s="29"/>
      <c r="D13" s="29"/>
      <c r="E13" s="29"/>
      <c r="F13" s="29"/>
      <c r="G13" s="29"/>
      <c r="H13" s="29"/>
      <c r="I13" s="29"/>
      <c r="J13" s="29"/>
      <c r="K13" s="29"/>
      <c r="L13" s="19"/>
      <c r="M13" s="17"/>
      <c r="W13" s="28"/>
    </row>
    <row r="14" spans="1:23" s="33" customFormat="1" ht="42.75" customHeight="1" thickBot="1" x14ac:dyDescent="0.35">
      <c r="A14" s="26" t="s">
        <v>14</v>
      </c>
      <c r="B14" s="34">
        <f>((B17*100)+(B18*145)+(B19*45)+('Entrées Réutilisation'!D20*90)+Coordination!E17)</f>
        <v>0</v>
      </c>
      <c r="C14" s="22" t="s">
        <v>15</v>
      </c>
      <c r="D14" s="266"/>
      <c r="E14" s="266"/>
      <c r="F14" s="266"/>
      <c r="G14" s="266"/>
      <c r="H14" s="266"/>
      <c r="I14" s="266"/>
      <c r="J14" s="266"/>
      <c r="K14" s="266"/>
      <c r="L14" s="19"/>
      <c r="M14" s="17"/>
    </row>
    <row r="15" spans="1:23" s="33" customFormat="1" x14ac:dyDescent="0.35">
      <c r="A15" s="26"/>
      <c r="B15" s="32"/>
      <c r="C15" s="22"/>
      <c r="H15" s="18"/>
      <c r="I15" s="18"/>
      <c r="J15" s="18"/>
      <c r="K15" s="18"/>
      <c r="L15" s="19"/>
      <c r="M15" s="17"/>
    </row>
    <row r="16" spans="1:23" s="33" customFormat="1" ht="28.5" customHeight="1" thickBot="1" x14ac:dyDescent="0.4">
      <c r="A16" s="267" t="s">
        <v>33</v>
      </c>
      <c r="B16" s="268"/>
      <c r="C16" s="268"/>
      <c r="H16" s="18"/>
      <c r="I16" s="18"/>
      <c r="J16" s="18"/>
      <c r="K16" s="18"/>
      <c r="L16" s="19"/>
      <c r="M16" s="17"/>
    </row>
    <row r="17" spans="1:13" s="13" customFormat="1" ht="52" customHeight="1" thickBot="1" x14ac:dyDescent="0.4">
      <c r="A17" s="30" t="s">
        <v>74</v>
      </c>
      <c r="B17" s="139">
        <f>SUM(E25:E194)/1000</f>
        <v>0</v>
      </c>
      <c r="C17" s="31" t="s">
        <v>5</v>
      </c>
      <c r="D17" s="21" t="s">
        <v>29</v>
      </c>
      <c r="E17" s="269" t="s">
        <v>207</v>
      </c>
      <c r="F17" s="270"/>
      <c r="G17" s="270"/>
      <c r="H17" s="270"/>
      <c r="I17" s="270"/>
      <c r="J17" s="270"/>
      <c r="K17" s="271"/>
      <c r="L17" s="24"/>
      <c r="M17" s="17"/>
    </row>
    <row r="18" spans="1:13" s="13" customFormat="1" ht="65.5" customHeight="1" thickBot="1" x14ac:dyDescent="0.4">
      <c r="A18" s="99" t="s">
        <v>75</v>
      </c>
      <c r="B18" s="140">
        <f>SUM(F25:F194)/1000</f>
        <v>0</v>
      </c>
      <c r="C18" s="98" t="s">
        <v>5</v>
      </c>
      <c r="D18" s="21" t="s">
        <v>16</v>
      </c>
      <c r="E18" s="277"/>
      <c r="F18" s="278"/>
      <c r="G18" s="278"/>
      <c r="H18" s="278"/>
      <c r="I18" s="278"/>
      <c r="J18" s="278"/>
      <c r="K18" s="279"/>
      <c r="L18" s="85"/>
      <c r="M18" s="17"/>
    </row>
    <row r="19" spans="1:13" s="13" customFormat="1" ht="59" customHeight="1" thickBot="1" x14ac:dyDescent="0.4">
      <c r="A19" s="119" t="s">
        <v>34</v>
      </c>
      <c r="B19" s="139">
        <f>SUM(H25:H194)/1000</f>
        <v>0</v>
      </c>
      <c r="C19" s="31" t="s">
        <v>5</v>
      </c>
      <c r="D19" s="169" t="s">
        <v>79</v>
      </c>
      <c r="E19" s="272"/>
      <c r="F19" s="273"/>
      <c r="G19" s="273"/>
      <c r="H19" s="273"/>
      <c r="I19" s="273"/>
      <c r="J19" s="273"/>
      <c r="K19" s="274"/>
      <c r="L19" s="85"/>
      <c r="M19" s="17"/>
    </row>
    <row r="20" spans="1:13" s="13" customFormat="1" ht="19.5" x14ac:dyDescent="0.35">
      <c r="B20" s="35"/>
      <c r="M20" s="17"/>
    </row>
    <row r="21" spans="1:13" s="13" customFormat="1" ht="46.5" customHeight="1" x14ac:dyDescent="0.35">
      <c r="A21" s="275" t="s">
        <v>80</v>
      </c>
      <c r="B21" s="276"/>
      <c r="C21" s="276"/>
      <c r="D21" s="276"/>
      <c r="E21" s="276"/>
      <c r="F21" s="276"/>
      <c r="G21" s="276"/>
      <c r="H21" s="276"/>
      <c r="I21" s="276"/>
      <c r="J21" s="276"/>
      <c r="K21" s="276"/>
      <c r="L21" s="276"/>
      <c r="M21" s="276"/>
    </row>
    <row r="22" spans="1:13" s="13" customFormat="1" ht="14.15" customHeight="1" thickBot="1" x14ac:dyDescent="0.4">
      <c r="A22" s="48"/>
      <c r="B22" s="83"/>
      <c r="C22" s="83"/>
      <c r="D22" s="83"/>
      <c r="E22" s="86"/>
      <c r="F22" s="86"/>
      <c r="G22" s="120"/>
      <c r="H22" s="225"/>
      <c r="I22" s="225"/>
      <c r="J22" s="225"/>
      <c r="K22" s="225"/>
      <c r="L22" s="83"/>
      <c r="M22" s="83"/>
    </row>
    <row r="23" spans="1:13" s="13" customFormat="1" ht="16" customHeight="1" thickBot="1" x14ac:dyDescent="0.4">
      <c r="A23" s="259"/>
      <c r="B23" s="260"/>
      <c r="C23" s="261" t="s">
        <v>83</v>
      </c>
      <c r="D23" s="261"/>
      <c r="E23" s="261"/>
      <c r="F23" s="262"/>
      <c r="G23" s="262"/>
      <c r="H23" s="261"/>
      <c r="I23" s="14"/>
      <c r="J23" s="14"/>
      <c r="K23" s="14"/>
      <c r="L23" s="19"/>
      <c r="M23" s="17"/>
    </row>
    <row r="24" spans="1:13" s="13" customFormat="1" ht="114.5" customHeight="1" x14ac:dyDescent="0.35">
      <c r="A24" s="219" t="s">
        <v>8</v>
      </c>
      <c r="B24" s="220" t="s">
        <v>12</v>
      </c>
      <c r="C24" s="221" t="s">
        <v>17</v>
      </c>
      <c r="D24" s="222" t="s">
        <v>18</v>
      </c>
      <c r="E24" s="223" t="s">
        <v>204</v>
      </c>
      <c r="F24" s="223" t="s">
        <v>205</v>
      </c>
      <c r="G24" s="224" t="s">
        <v>206</v>
      </c>
      <c r="H24" s="228" t="s">
        <v>273</v>
      </c>
      <c r="I24" s="219" t="s">
        <v>9</v>
      </c>
      <c r="J24" s="222" t="s">
        <v>10</v>
      </c>
      <c r="K24" s="220" t="s">
        <v>90</v>
      </c>
      <c r="L24" s="19"/>
      <c r="M24" s="17"/>
    </row>
    <row r="25" spans="1:13" s="13" customFormat="1" ht="27" customHeight="1" x14ac:dyDescent="0.35">
      <c r="A25" s="36"/>
      <c r="B25" s="37"/>
      <c r="C25" s="38"/>
      <c r="D25" s="36"/>
      <c r="E25" s="117"/>
      <c r="F25" s="147"/>
      <c r="G25" s="148"/>
      <c r="H25" s="227" t="str">
        <f>IF(G25='Liste de produits types'!A156,F25,"")</f>
        <v/>
      </c>
      <c r="I25" s="39" t="e">
        <f>VLOOKUP($A25,'Liste de produits types'!$A$2:$E$136,2,FALSE)</f>
        <v>#N/A</v>
      </c>
      <c r="J25" s="40" t="e">
        <f>VLOOKUP($A25,'Liste de produits types'!$A$2:$E$136,4,FALSE)</f>
        <v>#N/A</v>
      </c>
      <c r="K25" s="41" t="e">
        <f>VLOOKUP($A25,'Liste de produits types'!$A$2:$E$136,5,FALSE)</f>
        <v>#N/A</v>
      </c>
      <c r="L25" s="19"/>
      <c r="M25" s="17"/>
    </row>
    <row r="26" spans="1:13" s="13" customFormat="1" ht="27" customHeight="1" x14ac:dyDescent="0.35">
      <c r="A26" s="36"/>
      <c r="B26" s="37"/>
      <c r="C26" s="42"/>
      <c r="D26" s="36"/>
      <c r="E26" s="117"/>
      <c r="F26" s="147"/>
      <c r="G26" s="148"/>
      <c r="H26" s="227" t="str">
        <f>IF(G26='Liste de produits types'!A156,F26,"")</f>
        <v/>
      </c>
      <c r="I26" s="39" t="e">
        <f>VLOOKUP($A26,'Liste de produits types'!$A$2:$E$136,2,FALSE)</f>
        <v>#N/A</v>
      </c>
      <c r="J26" s="40" t="e">
        <f>VLOOKUP($A26,'Liste de produits types'!$A$2:$E$136,4,FALSE)</f>
        <v>#N/A</v>
      </c>
      <c r="K26" s="41" t="e">
        <f>VLOOKUP($A26,'Liste de produits types'!$A$2:$E$136,5,FALSE)</f>
        <v>#N/A</v>
      </c>
      <c r="L26" s="19"/>
      <c r="M26" s="17"/>
    </row>
    <row r="27" spans="1:13" s="13" customFormat="1" ht="27" customHeight="1" x14ac:dyDescent="0.35">
      <c r="A27" s="36"/>
      <c r="B27" s="37"/>
      <c r="C27" s="42"/>
      <c r="D27" s="36"/>
      <c r="E27" s="117"/>
      <c r="F27" s="147"/>
      <c r="G27" s="148"/>
      <c r="H27" s="227" t="str">
        <f>IF(G27='Liste de produits types'!A156,F27,"")</f>
        <v/>
      </c>
      <c r="I27" s="39" t="e">
        <f>VLOOKUP($A27,'Liste de produits types'!$A$2:$E$136,2,FALSE)</f>
        <v>#N/A</v>
      </c>
      <c r="J27" s="40" t="e">
        <f>VLOOKUP($A27,'Liste de produits types'!$A$2:$E$136,4,FALSE)</f>
        <v>#N/A</v>
      </c>
      <c r="K27" s="41" t="e">
        <f>VLOOKUP($A27,'Liste de produits types'!$A$2:$E$136,5,FALSE)</f>
        <v>#N/A</v>
      </c>
      <c r="L27" s="19"/>
      <c r="M27" s="17"/>
    </row>
    <row r="28" spans="1:13" s="13" customFormat="1" ht="27" customHeight="1" x14ac:dyDescent="0.35">
      <c r="A28" s="36"/>
      <c r="B28" s="43"/>
      <c r="C28" s="44"/>
      <c r="D28" s="36"/>
      <c r="E28" s="117"/>
      <c r="F28" s="147"/>
      <c r="G28" s="148"/>
      <c r="H28" s="227" t="str">
        <f>IF(G28='Liste de produits types'!A156,F28,"")</f>
        <v/>
      </c>
      <c r="I28" s="39" t="e">
        <f>VLOOKUP($A28,'Liste de produits types'!$A$2:$E$136,2,FALSE)</f>
        <v>#N/A</v>
      </c>
      <c r="J28" s="40" t="e">
        <f>VLOOKUP($A28,'Liste de produits types'!$A$2:$E$136,4,FALSE)</f>
        <v>#N/A</v>
      </c>
      <c r="K28" s="41" t="e">
        <f>VLOOKUP($A28,'Liste de produits types'!$A$2:$E$136,5,FALSE)</f>
        <v>#N/A</v>
      </c>
      <c r="L28" s="19"/>
      <c r="M28" s="17"/>
    </row>
    <row r="29" spans="1:13" s="13" customFormat="1" ht="27" customHeight="1" x14ac:dyDescent="0.35">
      <c r="A29" s="36"/>
      <c r="B29" s="43"/>
      <c r="C29" s="44"/>
      <c r="D29" s="36"/>
      <c r="E29" s="117"/>
      <c r="F29" s="147"/>
      <c r="G29" s="148"/>
      <c r="H29" s="227" t="str">
        <f>IF(G29='Liste de produits types'!A156,F29,"")</f>
        <v/>
      </c>
      <c r="I29" s="39" t="e">
        <f>VLOOKUP($A29,'Liste de produits types'!$A$2:$E$136,2,FALSE)</f>
        <v>#N/A</v>
      </c>
      <c r="J29" s="40" t="e">
        <f>VLOOKUP($A29,'Liste de produits types'!$A$2:$E$136,4,FALSE)</f>
        <v>#N/A</v>
      </c>
      <c r="K29" s="41" t="e">
        <f>VLOOKUP($A29,'Liste de produits types'!$A$2:$E$136,5,FALSE)</f>
        <v>#N/A</v>
      </c>
      <c r="L29" s="19"/>
      <c r="M29" s="17"/>
    </row>
    <row r="30" spans="1:13" s="13" customFormat="1" ht="27" customHeight="1" x14ac:dyDescent="0.35">
      <c r="A30" s="36"/>
      <c r="B30" s="37"/>
      <c r="C30" s="44"/>
      <c r="D30" s="36"/>
      <c r="E30" s="117"/>
      <c r="F30" s="147"/>
      <c r="G30" s="148"/>
      <c r="H30" s="227" t="str">
        <f>IF(G30='Liste de produits types'!A156,F30,"")</f>
        <v/>
      </c>
      <c r="I30" s="39" t="e">
        <f>VLOOKUP($A30,'Liste de produits types'!$A$2:$E$136,2,FALSE)</f>
        <v>#N/A</v>
      </c>
      <c r="J30" s="40" t="e">
        <f>VLOOKUP($A30,'Liste de produits types'!$A$2:$E$136,4,FALSE)</f>
        <v>#N/A</v>
      </c>
      <c r="K30" s="41" t="e">
        <f>VLOOKUP($A30,'Liste de produits types'!$A$2:$E$136,5,FALSE)</f>
        <v>#N/A</v>
      </c>
      <c r="L30" s="19"/>
      <c r="M30" s="17"/>
    </row>
    <row r="31" spans="1:13" s="13" customFormat="1" ht="27" customHeight="1" x14ac:dyDescent="0.35">
      <c r="A31" s="36"/>
      <c r="B31" s="45"/>
      <c r="C31" s="44"/>
      <c r="D31" s="36"/>
      <c r="E31" s="117"/>
      <c r="F31" s="147"/>
      <c r="G31" s="148"/>
      <c r="H31" s="227" t="str">
        <f>IF(G31='Liste de produits types'!A156,F31,"")</f>
        <v/>
      </c>
      <c r="I31" s="39" t="e">
        <f>VLOOKUP($A31,'Liste de produits types'!$A$2:$E$136,2,FALSE)</f>
        <v>#N/A</v>
      </c>
      <c r="J31" s="40" t="e">
        <f>VLOOKUP($A31,'Liste de produits types'!$A$2:$E$136,4,FALSE)</f>
        <v>#N/A</v>
      </c>
      <c r="K31" s="41" t="e">
        <f>VLOOKUP($A31,'Liste de produits types'!$A$2:$E$136,5,FALSE)</f>
        <v>#N/A</v>
      </c>
      <c r="L31" s="19"/>
      <c r="M31" s="17"/>
    </row>
    <row r="32" spans="1:13" s="13" customFormat="1" ht="26.25" customHeight="1" x14ac:dyDescent="0.35">
      <c r="A32" s="36"/>
      <c r="B32" s="45"/>
      <c r="C32" s="44"/>
      <c r="D32" s="36"/>
      <c r="E32" s="117"/>
      <c r="F32" s="147"/>
      <c r="G32" s="148"/>
      <c r="H32" s="227" t="str">
        <f>IF(G32='Liste de produits types'!A156,F32,"")</f>
        <v/>
      </c>
      <c r="I32" s="39" t="e">
        <f>VLOOKUP($A32,'Liste de produits types'!$A$2:$E$136,2,FALSE)</f>
        <v>#N/A</v>
      </c>
      <c r="J32" s="40" t="e">
        <f>VLOOKUP($A32,'Liste de produits types'!$A$2:$E$136,4,FALSE)</f>
        <v>#N/A</v>
      </c>
      <c r="K32" s="41" t="e">
        <f>VLOOKUP($A32,'Liste de produits types'!$A$2:$E$136,5,FALSE)</f>
        <v>#N/A</v>
      </c>
      <c r="L32" s="19"/>
      <c r="M32" s="17"/>
    </row>
    <row r="33" spans="1:13" s="13" customFormat="1" ht="25.5" customHeight="1" x14ac:dyDescent="0.35">
      <c r="A33" s="36"/>
      <c r="B33" s="45"/>
      <c r="C33" s="44"/>
      <c r="D33" s="36"/>
      <c r="E33" s="117"/>
      <c r="F33" s="147"/>
      <c r="G33" s="148"/>
      <c r="H33" s="227" t="str">
        <f>IF(G33='Liste de produits types'!A156,F33,"")</f>
        <v/>
      </c>
      <c r="I33" s="39" t="e">
        <f>VLOOKUP($A33,'Liste de produits types'!$A$2:$E$136,2,FALSE)</f>
        <v>#N/A</v>
      </c>
      <c r="J33" s="40" t="e">
        <f>VLOOKUP($A33,'Liste de produits types'!$A$2:$E$136,4,FALSE)</f>
        <v>#N/A</v>
      </c>
      <c r="K33" s="41" t="e">
        <f>VLOOKUP($A33,'Liste de produits types'!$A$2:$E$136,5,FALSE)</f>
        <v>#N/A</v>
      </c>
      <c r="L33" s="19"/>
      <c r="M33" s="17"/>
    </row>
    <row r="34" spans="1:13" s="13" customFormat="1" ht="25.5" customHeight="1" x14ac:dyDescent="0.35">
      <c r="A34" s="36"/>
      <c r="B34" s="45"/>
      <c r="C34" s="44"/>
      <c r="D34" s="36"/>
      <c r="E34" s="117"/>
      <c r="F34" s="147"/>
      <c r="G34" s="148"/>
      <c r="H34" s="227" t="str">
        <f>IF(G34='Liste de produits types'!A156,F34,"")</f>
        <v/>
      </c>
      <c r="I34" s="39" t="e">
        <f>VLOOKUP($A34,'Liste de produits types'!$A$2:$E$136,2,FALSE)</f>
        <v>#N/A</v>
      </c>
      <c r="J34" s="40" t="e">
        <f>VLOOKUP($A34,'Liste de produits types'!$A$2:$E$136,4,FALSE)</f>
        <v>#N/A</v>
      </c>
      <c r="K34" s="41" t="e">
        <f>VLOOKUP($A34,'Liste de produits types'!$A$2:$E$136,5,FALSE)</f>
        <v>#N/A</v>
      </c>
      <c r="L34" s="19"/>
      <c r="M34" s="17"/>
    </row>
    <row r="35" spans="1:13" s="13" customFormat="1" ht="25.5" customHeight="1" x14ac:dyDescent="0.35">
      <c r="A35" s="36"/>
      <c r="B35" s="45"/>
      <c r="C35" s="44"/>
      <c r="D35" s="36"/>
      <c r="E35" s="117"/>
      <c r="F35" s="147"/>
      <c r="G35" s="148"/>
      <c r="H35" s="227" t="str">
        <f>IF(G35='Liste de produits types'!A156,F35,"")</f>
        <v/>
      </c>
      <c r="I35" s="39" t="e">
        <f>VLOOKUP($A35,'Liste de produits types'!$A$2:$E$136,2,FALSE)</f>
        <v>#N/A</v>
      </c>
      <c r="J35" s="40" t="e">
        <f>VLOOKUP($A35,'Liste de produits types'!$A$2:$E$136,4,FALSE)</f>
        <v>#N/A</v>
      </c>
      <c r="K35" s="41" t="e">
        <f>VLOOKUP($A35,'Liste de produits types'!$A$2:$E$136,5,FALSE)</f>
        <v>#N/A</v>
      </c>
      <c r="L35" s="19"/>
      <c r="M35" s="17"/>
    </row>
    <row r="36" spans="1:13" s="13" customFormat="1" ht="25.5" customHeight="1" x14ac:dyDescent="0.35">
      <c r="A36" s="36"/>
      <c r="B36" s="45"/>
      <c r="C36" s="44"/>
      <c r="D36" s="36"/>
      <c r="E36" s="117"/>
      <c r="F36" s="147"/>
      <c r="G36" s="148"/>
      <c r="H36" s="227" t="str">
        <f>IF(G36='Liste de produits types'!A156,F36,"")</f>
        <v/>
      </c>
      <c r="I36" s="39" t="e">
        <f>VLOOKUP($A36,'Liste de produits types'!$A$2:$E$136,2,FALSE)</f>
        <v>#N/A</v>
      </c>
      <c r="J36" s="40" t="e">
        <f>VLOOKUP($A36,'Liste de produits types'!$A$2:$E$136,4,FALSE)</f>
        <v>#N/A</v>
      </c>
      <c r="K36" s="41" t="e">
        <f>VLOOKUP($A36,'Liste de produits types'!$A$2:$E$136,5,FALSE)</f>
        <v>#N/A</v>
      </c>
      <c r="L36" s="19"/>
      <c r="M36" s="17"/>
    </row>
    <row r="37" spans="1:13" s="13" customFormat="1" ht="25.5" customHeight="1" x14ac:dyDescent="0.35">
      <c r="A37" s="36"/>
      <c r="B37" s="45"/>
      <c r="C37" s="44"/>
      <c r="D37" s="36"/>
      <c r="E37" s="117"/>
      <c r="F37" s="147"/>
      <c r="G37" s="148"/>
      <c r="H37" s="227" t="str">
        <f>IF(G37='Liste de produits types'!A156,F37,"")</f>
        <v/>
      </c>
      <c r="I37" s="39" t="e">
        <f>VLOOKUP($A37,'Liste de produits types'!$A$2:$E$136,2,FALSE)</f>
        <v>#N/A</v>
      </c>
      <c r="J37" s="40" t="e">
        <f>VLOOKUP($A37,'Liste de produits types'!$A$2:$E$136,4,FALSE)</f>
        <v>#N/A</v>
      </c>
      <c r="K37" s="41" t="e">
        <f>VLOOKUP($A37,'Liste de produits types'!$A$2:$E$136,5,FALSE)</f>
        <v>#N/A</v>
      </c>
      <c r="L37" s="19"/>
      <c r="M37" s="17"/>
    </row>
    <row r="38" spans="1:13" s="13" customFormat="1" ht="25.5" customHeight="1" x14ac:dyDescent="0.35">
      <c r="A38" s="36"/>
      <c r="B38" s="45"/>
      <c r="C38" s="44"/>
      <c r="D38" s="46"/>
      <c r="E38" s="118"/>
      <c r="F38" s="149"/>
      <c r="G38" s="150"/>
      <c r="H38" s="227" t="str">
        <f>IF(G38='Liste de produits types'!A156,F38,"")</f>
        <v/>
      </c>
      <c r="I38" s="39" t="e">
        <f>VLOOKUP($A38,'Liste de produits types'!$A$2:$E$136,2,FALSE)</f>
        <v>#N/A</v>
      </c>
      <c r="J38" s="40" t="e">
        <f>VLOOKUP($A38,'Liste de produits types'!$A$2:$E$136,4,FALSE)</f>
        <v>#N/A</v>
      </c>
      <c r="K38" s="41" t="e">
        <f>VLOOKUP($A38,'Liste de produits types'!$A$2:$E$136,5,FALSE)</f>
        <v>#N/A</v>
      </c>
      <c r="L38" s="19"/>
      <c r="M38" s="17"/>
    </row>
    <row r="39" spans="1:13" s="13" customFormat="1" ht="25.5" customHeight="1" x14ac:dyDescent="0.35">
      <c r="A39" s="36"/>
      <c r="B39" s="45"/>
      <c r="C39" s="44"/>
      <c r="D39" s="46"/>
      <c r="E39" s="118"/>
      <c r="F39" s="149"/>
      <c r="G39" s="150"/>
      <c r="H39" s="227" t="str">
        <f>IF(G39='Liste de produits types'!A156,F39,"")</f>
        <v/>
      </c>
      <c r="I39" s="39" t="e">
        <f>VLOOKUP($A39,'Liste de produits types'!$A$2:$E$136,2,FALSE)</f>
        <v>#N/A</v>
      </c>
      <c r="J39" s="40" t="e">
        <f>VLOOKUP($A39,'Liste de produits types'!$A$2:$E$136,4,FALSE)</f>
        <v>#N/A</v>
      </c>
      <c r="K39" s="41" t="e">
        <f>VLOOKUP($A39,'Liste de produits types'!$A$2:$E$136,5,FALSE)</f>
        <v>#N/A</v>
      </c>
      <c r="L39" s="19"/>
      <c r="M39" s="17"/>
    </row>
    <row r="40" spans="1:13" s="13" customFormat="1" ht="25.5" customHeight="1" x14ac:dyDescent="0.35">
      <c r="A40" s="36"/>
      <c r="B40" s="45"/>
      <c r="C40" s="44"/>
      <c r="D40" s="46"/>
      <c r="E40" s="118"/>
      <c r="F40" s="149"/>
      <c r="G40" s="150"/>
      <c r="H40" s="227" t="str">
        <f>IF(G40='Liste de produits types'!A156,F40,"")</f>
        <v/>
      </c>
      <c r="I40" s="39" t="e">
        <f>VLOOKUP($A40,'Liste de produits types'!$A$2:$E$136,2,FALSE)</f>
        <v>#N/A</v>
      </c>
      <c r="J40" s="40" t="e">
        <f>VLOOKUP($A40,'Liste de produits types'!$A$2:$E$136,4,FALSE)</f>
        <v>#N/A</v>
      </c>
      <c r="K40" s="41" t="e">
        <f>VLOOKUP($A40,'Liste de produits types'!$A$2:$E$136,5,FALSE)</f>
        <v>#N/A</v>
      </c>
      <c r="L40" s="19"/>
      <c r="M40" s="17"/>
    </row>
    <row r="41" spans="1:13" s="13" customFormat="1" ht="25.5" customHeight="1" x14ac:dyDescent="0.35">
      <c r="A41" s="36"/>
      <c r="B41" s="45"/>
      <c r="C41" s="44"/>
      <c r="D41" s="46"/>
      <c r="E41" s="118"/>
      <c r="F41" s="149"/>
      <c r="G41" s="150"/>
      <c r="H41" s="227" t="str">
        <f>IF(G41='Liste de produits types'!A156,F41,"")</f>
        <v/>
      </c>
      <c r="I41" s="39" t="e">
        <f>VLOOKUP($A41,'Liste de produits types'!$A$2:$E$136,2,FALSE)</f>
        <v>#N/A</v>
      </c>
      <c r="J41" s="40" t="e">
        <f>VLOOKUP($A41,'Liste de produits types'!$A$2:$E$136,4,FALSE)</f>
        <v>#N/A</v>
      </c>
      <c r="K41" s="41" t="e">
        <f>VLOOKUP($A41,'Liste de produits types'!$A$2:$E$136,5,FALSE)</f>
        <v>#N/A</v>
      </c>
      <c r="L41" s="19"/>
      <c r="M41" s="17"/>
    </row>
    <row r="42" spans="1:13" s="13" customFormat="1" ht="25.5" customHeight="1" x14ac:dyDescent="0.35">
      <c r="A42" s="36"/>
      <c r="B42" s="45"/>
      <c r="C42" s="44"/>
      <c r="D42" s="46"/>
      <c r="E42" s="118"/>
      <c r="F42" s="149"/>
      <c r="G42" s="150"/>
      <c r="H42" s="227" t="str">
        <f>IF(G42='Liste de produits types'!A156,F42,"")</f>
        <v/>
      </c>
      <c r="I42" s="39" t="e">
        <f>VLOOKUP($A42,'Liste de produits types'!$A$2:$E$136,2,FALSE)</f>
        <v>#N/A</v>
      </c>
      <c r="J42" s="40" t="e">
        <f>VLOOKUP($A42,'Liste de produits types'!$A$2:$E$136,4,FALSE)</f>
        <v>#N/A</v>
      </c>
      <c r="K42" s="41" t="e">
        <f>VLOOKUP($A42,'Liste de produits types'!$A$2:$E$136,5,FALSE)</f>
        <v>#N/A</v>
      </c>
      <c r="L42" s="19"/>
      <c r="M42" s="17"/>
    </row>
    <row r="43" spans="1:13" s="13" customFormat="1" ht="25.5" customHeight="1" x14ac:dyDescent="0.35">
      <c r="A43" s="36"/>
      <c r="B43" s="45"/>
      <c r="C43" s="44"/>
      <c r="D43" s="46"/>
      <c r="E43" s="118"/>
      <c r="F43" s="149"/>
      <c r="G43" s="150"/>
      <c r="H43" s="227" t="str">
        <f>IF(G43='Liste de produits types'!A156,F43,"")</f>
        <v/>
      </c>
      <c r="I43" s="39" t="e">
        <f>VLOOKUP($A43,'Liste de produits types'!$A$2:$E$136,2,FALSE)</f>
        <v>#N/A</v>
      </c>
      <c r="J43" s="40" t="e">
        <f>VLOOKUP($A43,'Liste de produits types'!$A$2:$E$136,4,FALSE)</f>
        <v>#N/A</v>
      </c>
      <c r="K43" s="41" t="e">
        <f>VLOOKUP($A43,'Liste de produits types'!$A$2:$E$136,5,FALSE)</f>
        <v>#N/A</v>
      </c>
      <c r="L43" s="19"/>
      <c r="M43" s="17"/>
    </row>
    <row r="44" spans="1:13" s="13" customFormat="1" ht="25.5" customHeight="1" x14ac:dyDescent="0.35">
      <c r="A44" s="36"/>
      <c r="B44" s="45"/>
      <c r="C44" s="44"/>
      <c r="D44" s="46"/>
      <c r="E44" s="118"/>
      <c r="F44" s="149"/>
      <c r="G44" s="150"/>
      <c r="H44" s="227" t="str">
        <f>IF(G44='Liste de produits types'!A156,F44,"")</f>
        <v/>
      </c>
      <c r="I44" s="39" t="e">
        <f>VLOOKUP($A44,'Liste de produits types'!$A$2:$E$136,2,FALSE)</f>
        <v>#N/A</v>
      </c>
      <c r="J44" s="40" t="e">
        <f>VLOOKUP($A44,'Liste de produits types'!$A$2:$E$136,4,FALSE)</f>
        <v>#N/A</v>
      </c>
      <c r="K44" s="41" t="e">
        <f>VLOOKUP($A44,'Liste de produits types'!$A$2:$E$136,5,FALSE)</f>
        <v>#N/A</v>
      </c>
      <c r="L44" s="19"/>
      <c r="M44" s="17"/>
    </row>
    <row r="45" spans="1:13" s="13" customFormat="1" ht="25.5" customHeight="1" x14ac:dyDescent="0.35">
      <c r="A45" s="36"/>
      <c r="B45" s="45"/>
      <c r="C45" s="44"/>
      <c r="D45" s="46"/>
      <c r="E45" s="118"/>
      <c r="F45" s="149"/>
      <c r="G45" s="150"/>
      <c r="H45" s="227" t="str">
        <f>IF(G45='Liste de produits types'!A156,F45,"")</f>
        <v/>
      </c>
      <c r="I45" s="39" t="e">
        <f>VLOOKUP($A45,'Liste de produits types'!$A$2:$E$136,2,FALSE)</f>
        <v>#N/A</v>
      </c>
      <c r="J45" s="40" t="e">
        <f>VLOOKUP($A45,'Liste de produits types'!$A$2:$E$136,4,FALSE)</f>
        <v>#N/A</v>
      </c>
      <c r="K45" s="41" t="e">
        <f>VLOOKUP($A45,'Liste de produits types'!$A$2:$E$136,5,FALSE)</f>
        <v>#N/A</v>
      </c>
      <c r="L45" s="19"/>
      <c r="M45" s="17"/>
    </row>
    <row r="46" spans="1:13" s="13" customFormat="1" ht="25.5" customHeight="1" x14ac:dyDescent="0.35">
      <c r="A46" s="36"/>
      <c r="B46" s="45"/>
      <c r="C46" s="44"/>
      <c r="D46" s="46"/>
      <c r="E46" s="118"/>
      <c r="F46" s="149"/>
      <c r="G46" s="150"/>
      <c r="H46" s="227" t="str">
        <f>IF(G46='Liste de produits types'!A156,F46,"")</f>
        <v/>
      </c>
      <c r="I46" s="39" t="e">
        <f>VLOOKUP($A46,'Liste de produits types'!$A$2:$E$136,2,FALSE)</f>
        <v>#N/A</v>
      </c>
      <c r="J46" s="40" t="e">
        <f>VLOOKUP($A46,'Liste de produits types'!$A$2:$E$136,4,FALSE)</f>
        <v>#N/A</v>
      </c>
      <c r="K46" s="41" t="e">
        <f>VLOOKUP($A46,'Liste de produits types'!$A$2:$E$136,5,FALSE)</f>
        <v>#N/A</v>
      </c>
      <c r="L46" s="19"/>
      <c r="M46" s="17"/>
    </row>
    <row r="47" spans="1:13" s="13" customFormat="1" ht="25.5" customHeight="1" x14ac:dyDescent="0.35">
      <c r="A47" s="36"/>
      <c r="B47" s="45"/>
      <c r="C47" s="44"/>
      <c r="D47" s="46"/>
      <c r="E47" s="118"/>
      <c r="F47" s="149"/>
      <c r="G47" s="150"/>
      <c r="H47" s="227" t="str">
        <f>IF(G47='Liste de produits types'!A156,F47,"")</f>
        <v/>
      </c>
      <c r="I47" s="39" t="e">
        <f>VLOOKUP($A47,'Liste de produits types'!$A$2:$E$136,2,FALSE)</f>
        <v>#N/A</v>
      </c>
      <c r="J47" s="40" t="e">
        <f>VLOOKUP($A47,'Liste de produits types'!$A$2:$E$136,4,FALSE)</f>
        <v>#N/A</v>
      </c>
      <c r="K47" s="41" t="e">
        <f>VLOOKUP($A47,'Liste de produits types'!$A$2:$E$136,5,FALSE)</f>
        <v>#N/A</v>
      </c>
      <c r="L47" s="19"/>
      <c r="M47" s="17"/>
    </row>
    <row r="48" spans="1:13" s="13" customFormat="1" ht="25.5" customHeight="1" x14ac:dyDescent="0.35">
      <c r="A48" s="36"/>
      <c r="B48" s="45"/>
      <c r="C48" s="44"/>
      <c r="D48" s="46"/>
      <c r="E48" s="118"/>
      <c r="F48" s="149"/>
      <c r="G48" s="150"/>
      <c r="H48" s="227" t="str">
        <f>IF(G48='Liste de produits types'!A156,F48,"")</f>
        <v/>
      </c>
      <c r="I48" s="39" t="e">
        <f>VLOOKUP($A48,'Liste de produits types'!$A$2:$E$136,2,FALSE)</f>
        <v>#N/A</v>
      </c>
      <c r="J48" s="40" t="e">
        <f>VLOOKUP($A48,'Liste de produits types'!$A$2:$E$136,4,FALSE)</f>
        <v>#N/A</v>
      </c>
      <c r="K48" s="41" t="e">
        <f>VLOOKUP($A48,'Liste de produits types'!$A$2:$E$136,5,FALSE)</f>
        <v>#N/A</v>
      </c>
      <c r="L48" s="19"/>
      <c r="M48" s="17"/>
    </row>
    <row r="49" spans="1:13" s="13" customFormat="1" ht="25.5" customHeight="1" x14ac:dyDescent="0.35">
      <c r="A49" s="36"/>
      <c r="B49" s="45"/>
      <c r="C49" s="44"/>
      <c r="D49" s="46"/>
      <c r="E49" s="118"/>
      <c r="F49" s="149"/>
      <c r="G49" s="150"/>
      <c r="H49" s="227" t="str">
        <f>IF(G49='Liste de produits types'!A156,F49,"")</f>
        <v/>
      </c>
      <c r="I49" s="39" t="e">
        <f>VLOOKUP($A49,'Liste de produits types'!$A$2:$E$136,2,FALSE)</f>
        <v>#N/A</v>
      </c>
      <c r="J49" s="40" t="e">
        <f>VLOOKUP($A49,'Liste de produits types'!$A$2:$E$136,4,FALSE)</f>
        <v>#N/A</v>
      </c>
      <c r="K49" s="41" t="e">
        <f>VLOOKUP($A49,'Liste de produits types'!$A$2:$E$136,5,FALSE)</f>
        <v>#N/A</v>
      </c>
      <c r="L49" s="19"/>
      <c r="M49" s="17"/>
    </row>
    <row r="50" spans="1:13" s="13" customFormat="1" ht="25.5" customHeight="1" x14ac:dyDescent="0.35">
      <c r="A50" s="36"/>
      <c r="B50" s="45"/>
      <c r="C50" s="44"/>
      <c r="D50" s="46"/>
      <c r="E50" s="118"/>
      <c r="F50" s="149"/>
      <c r="G50" s="150"/>
      <c r="H50" s="227" t="str">
        <f>IF(G50='Liste de produits types'!A156,F50,"")</f>
        <v/>
      </c>
      <c r="I50" s="39" t="e">
        <f>VLOOKUP($A50,'Liste de produits types'!$A$2:$E$136,2,FALSE)</f>
        <v>#N/A</v>
      </c>
      <c r="J50" s="40" t="e">
        <f>VLOOKUP($A50,'Liste de produits types'!$A$2:$E$136,4,FALSE)</f>
        <v>#N/A</v>
      </c>
      <c r="K50" s="41" t="e">
        <f>VLOOKUP($A50,'Liste de produits types'!$A$2:$E$136,5,FALSE)</f>
        <v>#N/A</v>
      </c>
      <c r="L50" s="19"/>
      <c r="M50" s="17"/>
    </row>
    <row r="51" spans="1:13" s="13" customFormat="1" ht="25.5" customHeight="1" x14ac:dyDescent="0.35">
      <c r="A51" s="36"/>
      <c r="B51" s="45"/>
      <c r="C51" s="44"/>
      <c r="D51" s="46"/>
      <c r="E51" s="118"/>
      <c r="F51" s="149"/>
      <c r="G51" s="150"/>
      <c r="H51" s="227" t="str">
        <f>IF(G51='Liste de produits types'!A156,F51,"")</f>
        <v/>
      </c>
      <c r="I51" s="39" t="e">
        <f>VLOOKUP($A51,'Liste de produits types'!$A$2:$E$136,2,FALSE)</f>
        <v>#N/A</v>
      </c>
      <c r="J51" s="40" t="e">
        <f>VLOOKUP($A51,'Liste de produits types'!$A$2:$E$136,4,FALSE)</f>
        <v>#N/A</v>
      </c>
      <c r="K51" s="41" t="e">
        <f>VLOOKUP($A51,'Liste de produits types'!$A$2:$E$136,5,FALSE)</f>
        <v>#N/A</v>
      </c>
      <c r="L51" s="19"/>
      <c r="M51" s="17"/>
    </row>
    <row r="52" spans="1:13" s="13" customFormat="1" ht="25.5" customHeight="1" x14ac:dyDescent="0.35">
      <c r="A52" s="36"/>
      <c r="B52" s="45"/>
      <c r="C52" s="44"/>
      <c r="D52" s="46"/>
      <c r="E52" s="118"/>
      <c r="F52" s="149"/>
      <c r="G52" s="150"/>
      <c r="H52" s="227" t="str">
        <f>IF(G52='Liste de produits types'!A156,F52,"")</f>
        <v/>
      </c>
      <c r="I52" s="39" t="e">
        <f>VLOOKUP($A52,'Liste de produits types'!$A$2:$E$136,2,FALSE)</f>
        <v>#N/A</v>
      </c>
      <c r="J52" s="40" t="e">
        <f>VLOOKUP($A52,'Liste de produits types'!$A$2:$E$136,4,FALSE)</f>
        <v>#N/A</v>
      </c>
      <c r="K52" s="41" t="e">
        <f>VLOOKUP($A52,'Liste de produits types'!$A$2:$E$136,5,FALSE)</f>
        <v>#N/A</v>
      </c>
      <c r="L52" s="19"/>
      <c r="M52" s="17"/>
    </row>
    <row r="53" spans="1:13" s="13" customFormat="1" ht="25.5" customHeight="1" x14ac:dyDescent="0.35">
      <c r="A53" s="36"/>
      <c r="B53" s="45"/>
      <c r="C53" s="44"/>
      <c r="D53" s="46"/>
      <c r="E53" s="118"/>
      <c r="F53" s="149"/>
      <c r="G53" s="150"/>
      <c r="H53" s="227" t="str">
        <f>IF(G53='Liste de produits types'!A156,F53,"")</f>
        <v/>
      </c>
      <c r="I53" s="39" t="e">
        <f>VLOOKUP($A53,'Liste de produits types'!$A$2:$E$136,2,FALSE)</f>
        <v>#N/A</v>
      </c>
      <c r="J53" s="40" t="e">
        <f>VLOOKUP($A53,'Liste de produits types'!$A$2:$E$136,4,FALSE)</f>
        <v>#N/A</v>
      </c>
      <c r="K53" s="41" t="e">
        <f>VLOOKUP($A53,'Liste de produits types'!$A$2:$E$136,5,FALSE)</f>
        <v>#N/A</v>
      </c>
      <c r="L53" s="19"/>
      <c r="M53" s="17"/>
    </row>
    <row r="54" spans="1:13" s="13" customFormat="1" ht="25.5" customHeight="1" x14ac:dyDescent="0.35">
      <c r="A54" s="36"/>
      <c r="B54" s="45"/>
      <c r="C54" s="44"/>
      <c r="D54" s="46"/>
      <c r="E54" s="118"/>
      <c r="F54" s="149"/>
      <c r="G54" s="150"/>
      <c r="H54" s="227" t="str">
        <f>IF(G54='Liste de produits types'!A156,F54,"")</f>
        <v/>
      </c>
      <c r="I54" s="39" t="e">
        <f>VLOOKUP($A54,'Liste de produits types'!$A$2:$E$136,2,FALSE)</f>
        <v>#N/A</v>
      </c>
      <c r="J54" s="40" t="e">
        <f>VLOOKUP($A54,'Liste de produits types'!$A$2:$E$136,4,FALSE)</f>
        <v>#N/A</v>
      </c>
      <c r="K54" s="41" t="e">
        <f>VLOOKUP($A54,'Liste de produits types'!$A$2:$E$136,5,FALSE)</f>
        <v>#N/A</v>
      </c>
      <c r="L54" s="19"/>
      <c r="M54" s="17"/>
    </row>
    <row r="55" spans="1:13" s="13" customFormat="1" ht="25.5" customHeight="1" x14ac:dyDescent="0.35">
      <c r="A55" s="36"/>
      <c r="B55" s="45"/>
      <c r="C55" s="44"/>
      <c r="D55" s="46"/>
      <c r="E55" s="118"/>
      <c r="F55" s="149"/>
      <c r="G55" s="150"/>
      <c r="H55" s="227" t="str">
        <f>IF(G55='Liste de produits types'!A156,F55,"")</f>
        <v/>
      </c>
      <c r="I55" s="39" t="e">
        <f>VLOOKUP($A55,'Liste de produits types'!$A$2:$E$136,2,FALSE)</f>
        <v>#N/A</v>
      </c>
      <c r="J55" s="40" t="e">
        <f>VLOOKUP($A55,'Liste de produits types'!$A$2:$E$136,4,FALSE)</f>
        <v>#N/A</v>
      </c>
      <c r="K55" s="41" t="e">
        <f>VLOOKUP($A55,'Liste de produits types'!$A$2:$E$136,5,FALSE)</f>
        <v>#N/A</v>
      </c>
      <c r="L55" s="19"/>
      <c r="M55" s="17"/>
    </row>
    <row r="56" spans="1:13" s="13" customFormat="1" ht="25.5" customHeight="1" x14ac:dyDescent="0.35">
      <c r="A56" s="36"/>
      <c r="B56" s="45"/>
      <c r="C56" s="44"/>
      <c r="D56" s="46"/>
      <c r="E56" s="118"/>
      <c r="F56" s="149"/>
      <c r="G56" s="150"/>
      <c r="H56" s="227" t="str">
        <f>IF(G56='Liste de produits types'!A156,F56,"")</f>
        <v/>
      </c>
      <c r="I56" s="39" t="e">
        <f>VLOOKUP($A56,'Liste de produits types'!$A$2:$E$136,2,FALSE)</f>
        <v>#N/A</v>
      </c>
      <c r="J56" s="40" t="e">
        <f>VLOOKUP($A56,'Liste de produits types'!$A$2:$E$136,4,FALSE)</f>
        <v>#N/A</v>
      </c>
      <c r="K56" s="41" t="e">
        <f>VLOOKUP($A56,'Liste de produits types'!$A$2:$E$136,5,FALSE)</f>
        <v>#N/A</v>
      </c>
      <c r="L56" s="19"/>
      <c r="M56" s="17"/>
    </row>
    <row r="57" spans="1:13" s="13" customFormat="1" ht="25.5" customHeight="1" x14ac:dyDescent="0.35">
      <c r="A57" s="36"/>
      <c r="B57" s="45"/>
      <c r="C57" s="44"/>
      <c r="D57" s="46"/>
      <c r="E57" s="118"/>
      <c r="F57" s="149"/>
      <c r="G57" s="150"/>
      <c r="H57" s="227" t="str">
        <f>IF(G57='Liste de produits types'!A156,F57,"")</f>
        <v/>
      </c>
      <c r="I57" s="39" t="e">
        <f>VLOOKUP($A57,'Liste de produits types'!$A$2:$E$136,2,FALSE)</f>
        <v>#N/A</v>
      </c>
      <c r="J57" s="40" t="e">
        <f>VLOOKUP($A57,'Liste de produits types'!$A$2:$E$136,4,FALSE)</f>
        <v>#N/A</v>
      </c>
      <c r="K57" s="41" t="e">
        <f>VLOOKUP($A57,'Liste de produits types'!$A$2:$E$136,5,FALSE)</f>
        <v>#N/A</v>
      </c>
      <c r="L57" s="19"/>
      <c r="M57" s="17"/>
    </row>
    <row r="58" spans="1:13" s="13" customFormat="1" ht="25.5" customHeight="1" x14ac:dyDescent="0.35">
      <c r="A58" s="36"/>
      <c r="B58" s="45"/>
      <c r="C58" s="44"/>
      <c r="D58" s="46"/>
      <c r="E58" s="118"/>
      <c r="F58" s="149"/>
      <c r="G58" s="150"/>
      <c r="H58" s="227" t="str">
        <f>IF(G58='Liste de produits types'!A156,F58,"")</f>
        <v/>
      </c>
      <c r="I58" s="39" t="e">
        <f>VLOOKUP($A58,'Liste de produits types'!$A$2:$E$136,2,FALSE)</f>
        <v>#N/A</v>
      </c>
      <c r="J58" s="40" t="e">
        <f>VLOOKUP($A58,'Liste de produits types'!$A$2:$E$136,4,FALSE)</f>
        <v>#N/A</v>
      </c>
      <c r="K58" s="41" t="e">
        <f>VLOOKUP($A58,'Liste de produits types'!$A$2:$E$136,5,FALSE)</f>
        <v>#N/A</v>
      </c>
      <c r="L58" s="19"/>
      <c r="M58" s="17"/>
    </row>
    <row r="59" spans="1:13" s="13" customFormat="1" ht="25.5" customHeight="1" x14ac:dyDescent="0.35">
      <c r="A59" s="36"/>
      <c r="B59" s="45"/>
      <c r="C59" s="44"/>
      <c r="D59" s="46"/>
      <c r="E59" s="118"/>
      <c r="F59" s="149"/>
      <c r="G59" s="150"/>
      <c r="H59" s="227" t="str">
        <f>IF(G59='Liste de produits types'!A156,F59,"")</f>
        <v/>
      </c>
      <c r="I59" s="39" t="e">
        <f>VLOOKUP($A59,'Liste de produits types'!$A$2:$E$136,2,FALSE)</f>
        <v>#N/A</v>
      </c>
      <c r="J59" s="40" t="e">
        <f>VLOOKUP($A59,'Liste de produits types'!$A$2:$E$136,4,FALSE)</f>
        <v>#N/A</v>
      </c>
      <c r="K59" s="41" t="e">
        <f>VLOOKUP($A59,'Liste de produits types'!$A$2:$E$136,5,FALSE)</f>
        <v>#N/A</v>
      </c>
      <c r="L59" s="19"/>
      <c r="M59" s="17"/>
    </row>
    <row r="60" spans="1:13" s="13" customFormat="1" ht="25.5" customHeight="1" x14ac:dyDescent="0.35">
      <c r="A60" s="36"/>
      <c r="B60" s="45"/>
      <c r="C60" s="44"/>
      <c r="D60" s="46"/>
      <c r="E60" s="118"/>
      <c r="F60" s="149"/>
      <c r="G60" s="150"/>
      <c r="H60" s="227" t="str">
        <f>IF(G60='Liste de produits types'!A156,F60,"")</f>
        <v/>
      </c>
      <c r="I60" s="39" t="e">
        <f>VLOOKUP($A60,'Liste de produits types'!$A$2:$E$136,2,FALSE)</f>
        <v>#N/A</v>
      </c>
      <c r="J60" s="40" t="e">
        <f>VLOOKUP($A60,'Liste de produits types'!$A$2:$E$136,4,FALSE)</f>
        <v>#N/A</v>
      </c>
      <c r="K60" s="41" t="e">
        <f>VLOOKUP($A60,'Liste de produits types'!$A$2:$E$136,5,FALSE)</f>
        <v>#N/A</v>
      </c>
      <c r="L60" s="19"/>
      <c r="M60" s="17"/>
    </row>
    <row r="61" spans="1:13" s="13" customFormat="1" ht="25.5" customHeight="1" x14ac:dyDescent="0.35">
      <c r="A61" s="36"/>
      <c r="B61" s="45"/>
      <c r="C61" s="44"/>
      <c r="D61" s="46"/>
      <c r="E61" s="118"/>
      <c r="F61" s="149"/>
      <c r="G61" s="150"/>
      <c r="H61" s="227" t="str">
        <f>IF(G61='Liste de produits types'!A156,F61,"")</f>
        <v/>
      </c>
      <c r="I61" s="39" t="e">
        <f>VLOOKUP($A61,'Liste de produits types'!$A$2:$E$136,2,FALSE)</f>
        <v>#N/A</v>
      </c>
      <c r="J61" s="40" t="e">
        <f>VLOOKUP($A61,'Liste de produits types'!$A$2:$E$136,4,FALSE)</f>
        <v>#N/A</v>
      </c>
      <c r="K61" s="41" t="e">
        <f>VLOOKUP($A61,'Liste de produits types'!$A$2:$E$136,5,FALSE)</f>
        <v>#N/A</v>
      </c>
      <c r="L61" s="19"/>
      <c r="M61" s="17"/>
    </row>
    <row r="62" spans="1:13" s="13" customFormat="1" ht="25.5" customHeight="1" x14ac:dyDescent="0.35">
      <c r="A62" s="36"/>
      <c r="B62" s="45"/>
      <c r="C62" s="44"/>
      <c r="D62" s="46"/>
      <c r="E62" s="118"/>
      <c r="F62" s="149"/>
      <c r="G62" s="150"/>
      <c r="H62" s="227" t="str">
        <f>IF(G62='Liste de produits types'!A156,F62,"")</f>
        <v/>
      </c>
      <c r="I62" s="39" t="e">
        <f>VLOOKUP($A62,'Liste de produits types'!$A$2:$E$136,2,FALSE)</f>
        <v>#N/A</v>
      </c>
      <c r="J62" s="40" t="e">
        <f>VLOOKUP($A62,'Liste de produits types'!$A$2:$E$136,4,FALSE)</f>
        <v>#N/A</v>
      </c>
      <c r="K62" s="41" t="e">
        <f>VLOOKUP($A62,'Liste de produits types'!$A$2:$E$136,5,FALSE)</f>
        <v>#N/A</v>
      </c>
      <c r="L62" s="19"/>
      <c r="M62" s="17"/>
    </row>
    <row r="63" spans="1:13" s="13" customFormat="1" ht="25.5" customHeight="1" x14ac:dyDescent="0.35">
      <c r="A63" s="36"/>
      <c r="B63" s="45"/>
      <c r="C63" s="44"/>
      <c r="D63" s="46"/>
      <c r="E63" s="118"/>
      <c r="F63" s="149"/>
      <c r="G63" s="150"/>
      <c r="H63" s="227" t="str">
        <f>IF(G63='Liste de produits types'!A156,F63,"")</f>
        <v/>
      </c>
      <c r="I63" s="39" t="e">
        <f>VLOOKUP($A63,'Liste de produits types'!$A$2:$E$136,2,FALSE)</f>
        <v>#N/A</v>
      </c>
      <c r="J63" s="40" t="e">
        <f>VLOOKUP($A63,'Liste de produits types'!$A$2:$E$136,4,FALSE)</f>
        <v>#N/A</v>
      </c>
      <c r="K63" s="41" t="e">
        <f>VLOOKUP($A63,'Liste de produits types'!$A$2:$E$136,5,FALSE)</f>
        <v>#N/A</v>
      </c>
      <c r="L63" s="19"/>
      <c r="M63" s="17"/>
    </row>
    <row r="64" spans="1:13" s="13" customFormat="1" ht="25.5" customHeight="1" x14ac:dyDescent="0.35">
      <c r="A64" s="36"/>
      <c r="B64" s="45"/>
      <c r="C64" s="44"/>
      <c r="D64" s="46"/>
      <c r="E64" s="118"/>
      <c r="F64" s="149"/>
      <c r="G64" s="150"/>
      <c r="H64" s="227" t="str">
        <f>IF(G64='Liste de produits types'!A156,F64,"")</f>
        <v/>
      </c>
      <c r="I64" s="39" t="e">
        <f>VLOOKUP($A64,'Liste de produits types'!$A$2:$E$136,2,FALSE)</f>
        <v>#N/A</v>
      </c>
      <c r="J64" s="40" t="e">
        <f>VLOOKUP($A64,'Liste de produits types'!$A$2:$E$136,4,FALSE)</f>
        <v>#N/A</v>
      </c>
      <c r="K64" s="41" t="e">
        <f>VLOOKUP($A64,'Liste de produits types'!$A$2:$E$136,5,FALSE)</f>
        <v>#N/A</v>
      </c>
      <c r="L64" s="19"/>
      <c r="M64" s="17"/>
    </row>
    <row r="65" spans="1:13" s="13" customFormat="1" ht="25.5" customHeight="1" x14ac:dyDescent="0.35">
      <c r="A65" s="36"/>
      <c r="B65" s="45"/>
      <c r="C65" s="44"/>
      <c r="D65" s="46"/>
      <c r="E65" s="118"/>
      <c r="F65" s="149"/>
      <c r="G65" s="150"/>
      <c r="H65" s="227" t="str">
        <f>IF(G65='Liste de produits types'!A156,F65,"")</f>
        <v/>
      </c>
      <c r="I65" s="39" t="e">
        <f>VLOOKUP($A65,'Liste de produits types'!$A$2:$E$136,2,FALSE)</f>
        <v>#N/A</v>
      </c>
      <c r="J65" s="40" t="e">
        <f>VLOOKUP($A65,'Liste de produits types'!$A$2:$E$136,4,FALSE)</f>
        <v>#N/A</v>
      </c>
      <c r="K65" s="41" t="e">
        <f>VLOOKUP($A65,'Liste de produits types'!$A$2:$E$136,5,FALSE)</f>
        <v>#N/A</v>
      </c>
      <c r="L65" s="19"/>
      <c r="M65" s="17"/>
    </row>
    <row r="66" spans="1:13" s="13" customFormat="1" ht="25.5" customHeight="1" x14ac:dyDescent="0.35">
      <c r="A66" s="36"/>
      <c r="B66" s="45"/>
      <c r="C66" s="44"/>
      <c r="D66" s="46"/>
      <c r="E66" s="118"/>
      <c r="F66" s="149"/>
      <c r="G66" s="150"/>
      <c r="H66" s="227" t="str">
        <f>IF(G66='Liste de produits types'!A156,F66,"")</f>
        <v/>
      </c>
      <c r="I66" s="39" t="e">
        <f>VLOOKUP($A66,'Liste de produits types'!$A$2:$E$136,2,FALSE)</f>
        <v>#N/A</v>
      </c>
      <c r="J66" s="40" t="e">
        <f>VLOOKUP($A66,'Liste de produits types'!$A$2:$E$136,4,FALSE)</f>
        <v>#N/A</v>
      </c>
      <c r="K66" s="41" t="e">
        <f>VLOOKUP($A66,'Liste de produits types'!$A$2:$E$136,5,FALSE)</f>
        <v>#N/A</v>
      </c>
      <c r="L66" s="19"/>
      <c r="M66" s="17"/>
    </row>
    <row r="67" spans="1:13" s="13" customFormat="1" ht="25.5" customHeight="1" x14ac:dyDescent="0.35">
      <c r="A67" s="36"/>
      <c r="B67" s="45"/>
      <c r="C67" s="44"/>
      <c r="D67" s="46"/>
      <c r="E67" s="118"/>
      <c r="F67" s="149"/>
      <c r="G67" s="150"/>
      <c r="H67" s="227" t="str">
        <f>IF(G67='Liste de produits types'!A156,F67,"")</f>
        <v/>
      </c>
      <c r="I67" s="39" t="e">
        <f>VLOOKUP($A67,'Liste de produits types'!$A$2:$E$136,2,FALSE)</f>
        <v>#N/A</v>
      </c>
      <c r="J67" s="40" t="e">
        <f>VLOOKUP($A67,'Liste de produits types'!$A$2:$E$136,4,FALSE)</f>
        <v>#N/A</v>
      </c>
      <c r="K67" s="41" t="e">
        <f>VLOOKUP($A67,'Liste de produits types'!$A$2:$E$136,5,FALSE)</f>
        <v>#N/A</v>
      </c>
      <c r="L67" s="19"/>
      <c r="M67" s="17"/>
    </row>
    <row r="68" spans="1:13" s="13" customFormat="1" ht="25.5" customHeight="1" x14ac:dyDescent="0.35">
      <c r="A68" s="36"/>
      <c r="B68" s="45"/>
      <c r="C68" s="44"/>
      <c r="D68" s="46"/>
      <c r="E68" s="118"/>
      <c r="F68" s="149"/>
      <c r="G68" s="150"/>
      <c r="H68" s="227" t="str">
        <f>IF(G68='Liste de produits types'!A156,F68,"")</f>
        <v/>
      </c>
      <c r="I68" s="39" t="e">
        <f>VLOOKUP($A68,'Liste de produits types'!$A$2:$E$136,2,FALSE)</f>
        <v>#N/A</v>
      </c>
      <c r="J68" s="40" t="e">
        <f>VLOOKUP($A68,'Liste de produits types'!$A$2:$E$136,4,FALSE)</f>
        <v>#N/A</v>
      </c>
      <c r="K68" s="41" t="e">
        <f>VLOOKUP($A68,'Liste de produits types'!$A$2:$E$136,5,FALSE)</f>
        <v>#N/A</v>
      </c>
      <c r="L68" s="19"/>
      <c r="M68" s="17"/>
    </row>
    <row r="69" spans="1:13" s="13" customFormat="1" ht="25.5" customHeight="1" x14ac:dyDescent="0.35">
      <c r="A69" s="36"/>
      <c r="B69" s="45"/>
      <c r="C69" s="44"/>
      <c r="D69" s="46"/>
      <c r="E69" s="118"/>
      <c r="F69" s="149"/>
      <c r="G69" s="150"/>
      <c r="H69" s="227" t="str">
        <f>IF(G69='Liste de produits types'!A156,F69,"")</f>
        <v/>
      </c>
      <c r="I69" s="39" t="e">
        <f>VLOOKUP($A69,'Liste de produits types'!$A$2:$E$136,2,FALSE)</f>
        <v>#N/A</v>
      </c>
      <c r="J69" s="40" t="e">
        <f>VLOOKUP($A69,'Liste de produits types'!$A$2:$E$136,4,FALSE)</f>
        <v>#N/A</v>
      </c>
      <c r="K69" s="41" t="e">
        <f>VLOOKUP($A69,'Liste de produits types'!$A$2:$E$136,5,FALSE)</f>
        <v>#N/A</v>
      </c>
      <c r="L69" s="19"/>
      <c r="M69" s="17"/>
    </row>
    <row r="70" spans="1:13" s="13" customFormat="1" ht="25.5" customHeight="1" x14ac:dyDescent="0.35">
      <c r="A70" s="36"/>
      <c r="B70" s="45"/>
      <c r="C70" s="44"/>
      <c r="D70" s="46"/>
      <c r="E70" s="118"/>
      <c r="F70" s="149"/>
      <c r="G70" s="150"/>
      <c r="H70" s="227" t="str">
        <f>IF(G70='Liste de produits types'!A156,F70,"")</f>
        <v/>
      </c>
      <c r="I70" s="39" t="e">
        <f>VLOOKUP($A70,'Liste de produits types'!$A$2:$E$136,2,FALSE)</f>
        <v>#N/A</v>
      </c>
      <c r="J70" s="40" t="e">
        <f>VLOOKUP($A70,'Liste de produits types'!$A$2:$E$136,4,FALSE)</f>
        <v>#N/A</v>
      </c>
      <c r="K70" s="41" t="e">
        <f>VLOOKUP($A70,'Liste de produits types'!$A$2:$E$136,5,FALSE)</f>
        <v>#N/A</v>
      </c>
      <c r="L70" s="19"/>
      <c r="M70" s="17"/>
    </row>
    <row r="71" spans="1:13" s="13" customFormat="1" ht="25.5" customHeight="1" x14ac:dyDescent="0.35">
      <c r="A71" s="36"/>
      <c r="B71" s="45"/>
      <c r="C71" s="44"/>
      <c r="D71" s="46"/>
      <c r="E71" s="118"/>
      <c r="F71" s="149"/>
      <c r="G71" s="150"/>
      <c r="H71" s="227" t="str">
        <f>IF(G71='Liste de produits types'!A156,F71,"")</f>
        <v/>
      </c>
      <c r="I71" s="39" t="e">
        <f>VLOOKUP($A71,'Liste de produits types'!$A$2:$E$136,2,FALSE)</f>
        <v>#N/A</v>
      </c>
      <c r="J71" s="40" t="e">
        <f>VLOOKUP($A71,'Liste de produits types'!$A$2:$E$136,4,FALSE)</f>
        <v>#N/A</v>
      </c>
      <c r="K71" s="41" t="e">
        <f>VLOOKUP($A71,'Liste de produits types'!$A$2:$E$136,5,FALSE)</f>
        <v>#N/A</v>
      </c>
      <c r="L71" s="19"/>
      <c r="M71" s="17"/>
    </row>
    <row r="72" spans="1:13" s="13" customFormat="1" ht="25.5" customHeight="1" x14ac:dyDescent="0.35">
      <c r="A72" s="36"/>
      <c r="B72" s="45"/>
      <c r="C72" s="44"/>
      <c r="D72" s="46"/>
      <c r="E72" s="118"/>
      <c r="F72" s="149"/>
      <c r="G72" s="150"/>
      <c r="H72" s="227" t="str">
        <f>IF(G72='Liste de produits types'!A156,F72,"")</f>
        <v/>
      </c>
      <c r="I72" s="39" t="e">
        <f>VLOOKUP($A72,'Liste de produits types'!$A$2:$E$136,2,FALSE)</f>
        <v>#N/A</v>
      </c>
      <c r="J72" s="40" t="e">
        <f>VLOOKUP($A72,'Liste de produits types'!$A$2:$E$136,4,FALSE)</f>
        <v>#N/A</v>
      </c>
      <c r="K72" s="41" t="e">
        <f>VLOOKUP($A72,'Liste de produits types'!$A$2:$E$136,5,FALSE)</f>
        <v>#N/A</v>
      </c>
      <c r="L72" s="19"/>
      <c r="M72" s="17"/>
    </row>
    <row r="73" spans="1:13" s="13" customFormat="1" ht="25.5" customHeight="1" x14ac:dyDescent="0.35">
      <c r="A73" s="36"/>
      <c r="B73" s="45"/>
      <c r="C73" s="44"/>
      <c r="D73" s="46"/>
      <c r="E73" s="118"/>
      <c r="F73" s="149"/>
      <c r="G73" s="150"/>
      <c r="H73" s="227" t="str">
        <f>IF(G73='Liste de produits types'!A156,F73,"")</f>
        <v/>
      </c>
      <c r="I73" s="39" t="e">
        <f>VLOOKUP($A73,'Liste de produits types'!$A$2:$E$136,2,FALSE)</f>
        <v>#N/A</v>
      </c>
      <c r="J73" s="40" t="e">
        <f>VLOOKUP($A73,'Liste de produits types'!$A$2:$E$136,4,FALSE)</f>
        <v>#N/A</v>
      </c>
      <c r="K73" s="41" t="e">
        <f>VLOOKUP($A73,'Liste de produits types'!$A$2:$E$136,5,FALSE)</f>
        <v>#N/A</v>
      </c>
      <c r="L73" s="19"/>
      <c r="M73" s="17"/>
    </row>
    <row r="74" spans="1:13" s="13" customFormat="1" ht="25.5" customHeight="1" x14ac:dyDescent="0.35">
      <c r="A74" s="36"/>
      <c r="B74" s="45"/>
      <c r="C74" s="44"/>
      <c r="D74" s="46"/>
      <c r="E74" s="118"/>
      <c r="F74" s="149"/>
      <c r="G74" s="150"/>
      <c r="H74" s="227" t="str">
        <f>IF(G74='Liste de produits types'!A156,F74,"")</f>
        <v/>
      </c>
      <c r="I74" s="39" t="e">
        <f>VLOOKUP($A74,'Liste de produits types'!$A$2:$E$136,2,FALSE)</f>
        <v>#N/A</v>
      </c>
      <c r="J74" s="40" t="e">
        <f>VLOOKUP($A74,'Liste de produits types'!$A$2:$E$136,4,FALSE)</f>
        <v>#N/A</v>
      </c>
      <c r="K74" s="41" t="e">
        <f>VLOOKUP($A74,'Liste de produits types'!$A$2:$E$136,5,FALSE)</f>
        <v>#N/A</v>
      </c>
      <c r="L74" s="19"/>
      <c r="M74" s="17"/>
    </row>
    <row r="75" spans="1:13" s="13" customFormat="1" ht="25.5" customHeight="1" x14ac:dyDescent="0.35">
      <c r="A75" s="36"/>
      <c r="B75" s="45"/>
      <c r="C75" s="44"/>
      <c r="D75" s="46"/>
      <c r="E75" s="118"/>
      <c r="F75" s="149"/>
      <c r="G75" s="150"/>
      <c r="H75" s="227" t="str">
        <f>IF(G75='Liste de produits types'!A156,F75,"")</f>
        <v/>
      </c>
      <c r="I75" s="39" t="e">
        <f>VLOOKUP($A75,'Liste de produits types'!$A$2:$E$136,2,FALSE)</f>
        <v>#N/A</v>
      </c>
      <c r="J75" s="40" t="e">
        <f>VLOOKUP($A75,'Liste de produits types'!$A$2:$E$136,4,FALSE)</f>
        <v>#N/A</v>
      </c>
      <c r="K75" s="41" t="e">
        <f>VLOOKUP($A75,'Liste de produits types'!$A$2:$E$136,5,FALSE)</f>
        <v>#N/A</v>
      </c>
      <c r="L75" s="19"/>
      <c r="M75" s="17"/>
    </row>
    <row r="76" spans="1:13" s="13" customFormat="1" ht="25.5" customHeight="1" x14ac:dyDescent="0.35">
      <c r="A76" s="36"/>
      <c r="B76" s="45"/>
      <c r="C76" s="44"/>
      <c r="D76" s="46"/>
      <c r="E76" s="118"/>
      <c r="F76" s="149"/>
      <c r="G76" s="150"/>
      <c r="H76" s="227" t="str">
        <f>IF(G76='Liste de produits types'!A156,F76,"")</f>
        <v/>
      </c>
      <c r="I76" s="39" t="e">
        <f>VLOOKUP($A76,'Liste de produits types'!$A$2:$E$136,2,FALSE)</f>
        <v>#N/A</v>
      </c>
      <c r="J76" s="40" t="e">
        <f>VLOOKUP($A76,'Liste de produits types'!$A$2:$E$136,4,FALSE)</f>
        <v>#N/A</v>
      </c>
      <c r="K76" s="41" t="e">
        <f>VLOOKUP($A76,'Liste de produits types'!$A$2:$E$136,5,FALSE)</f>
        <v>#N/A</v>
      </c>
      <c r="L76" s="19"/>
      <c r="M76" s="17"/>
    </row>
    <row r="77" spans="1:13" s="13" customFormat="1" ht="25.5" customHeight="1" x14ac:dyDescent="0.35">
      <c r="A77" s="36"/>
      <c r="B77" s="45"/>
      <c r="C77" s="44"/>
      <c r="D77" s="46"/>
      <c r="E77" s="118"/>
      <c r="F77" s="149"/>
      <c r="G77" s="150"/>
      <c r="H77" s="227" t="str">
        <f>IF(G77='Liste de produits types'!A156,F77,"")</f>
        <v/>
      </c>
      <c r="I77" s="39" t="e">
        <f>VLOOKUP($A77,'Liste de produits types'!$A$2:$E$136,2,FALSE)</f>
        <v>#N/A</v>
      </c>
      <c r="J77" s="40" t="e">
        <f>VLOOKUP($A77,'Liste de produits types'!$A$2:$E$136,4,FALSE)</f>
        <v>#N/A</v>
      </c>
      <c r="K77" s="41" t="e">
        <f>VLOOKUP($A77,'Liste de produits types'!$A$2:$E$136,5,FALSE)</f>
        <v>#N/A</v>
      </c>
      <c r="L77" s="19"/>
      <c r="M77" s="17"/>
    </row>
    <row r="78" spans="1:13" s="13" customFormat="1" ht="25.5" customHeight="1" x14ac:dyDescent="0.35">
      <c r="A78" s="36"/>
      <c r="B78" s="45"/>
      <c r="C78" s="44"/>
      <c r="D78" s="46"/>
      <c r="E78" s="118"/>
      <c r="F78" s="149"/>
      <c r="G78" s="150"/>
      <c r="H78" s="227" t="str">
        <f>IF(G78='Liste de produits types'!A156,F78,"")</f>
        <v/>
      </c>
      <c r="I78" s="39" t="e">
        <f>VLOOKUP($A78,'Liste de produits types'!$A$2:$E$136,2,FALSE)</f>
        <v>#N/A</v>
      </c>
      <c r="J78" s="40" t="e">
        <f>VLOOKUP($A78,'Liste de produits types'!$A$2:$E$136,4,FALSE)</f>
        <v>#N/A</v>
      </c>
      <c r="K78" s="41" t="e">
        <f>VLOOKUP($A78,'Liste de produits types'!$A$2:$E$136,5,FALSE)</f>
        <v>#N/A</v>
      </c>
      <c r="L78" s="19"/>
      <c r="M78" s="17"/>
    </row>
    <row r="79" spans="1:13" s="13" customFormat="1" ht="25.5" customHeight="1" x14ac:dyDescent="0.35">
      <c r="A79" s="36"/>
      <c r="B79" s="45"/>
      <c r="C79" s="44"/>
      <c r="D79" s="46"/>
      <c r="E79" s="118"/>
      <c r="F79" s="149"/>
      <c r="G79" s="150"/>
      <c r="H79" s="227" t="str">
        <f>IF(G79='Liste de produits types'!A156,F79,"")</f>
        <v/>
      </c>
      <c r="I79" s="39" t="e">
        <f>VLOOKUP($A79,'Liste de produits types'!$A$2:$E$136,2,FALSE)</f>
        <v>#N/A</v>
      </c>
      <c r="J79" s="40" t="e">
        <f>VLOOKUP($A79,'Liste de produits types'!$A$2:$E$136,4,FALSE)</f>
        <v>#N/A</v>
      </c>
      <c r="K79" s="41" t="e">
        <f>VLOOKUP($A79,'Liste de produits types'!$A$2:$E$136,5,FALSE)</f>
        <v>#N/A</v>
      </c>
      <c r="L79" s="19"/>
      <c r="M79" s="17"/>
    </row>
    <row r="80" spans="1:13" s="13" customFormat="1" ht="25.5" customHeight="1" x14ac:dyDescent="0.35">
      <c r="A80" s="36"/>
      <c r="B80" s="45"/>
      <c r="C80" s="44"/>
      <c r="D80" s="46"/>
      <c r="E80" s="118"/>
      <c r="F80" s="149"/>
      <c r="G80" s="150"/>
      <c r="H80" s="227" t="str">
        <f>IF(G80='Liste de produits types'!A156,F80,"")</f>
        <v/>
      </c>
      <c r="I80" s="39" t="e">
        <f>VLOOKUP($A80,'Liste de produits types'!$A$2:$E$136,2,FALSE)</f>
        <v>#N/A</v>
      </c>
      <c r="J80" s="40" t="e">
        <f>VLOOKUP($A80,'Liste de produits types'!$A$2:$E$136,4,FALSE)</f>
        <v>#N/A</v>
      </c>
      <c r="K80" s="41" t="e">
        <f>VLOOKUP($A80,'Liste de produits types'!$A$2:$E$136,5,FALSE)</f>
        <v>#N/A</v>
      </c>
      <c r="L80" s="19"/>
      <c r="M80" s="17"/>
    </row>
    <row r="81" spans="1:13" s="13" customFormat="1" ht="25.5" customHeight="1" x14ac:dyDescent="0.35">
      <c r="A81" s="36"/>
      <c r="B81" s="45"/>
      <c r="C81" s="44"/>
      <c r="D81" s="46"/>
      <c r="E81" s="118"/>
      <c r="F81" s="149"/>
      <c r="G81" s="150"/>
      <c r="H81" s="227" t="str">
        <f>IF(G81='Liste de produits types'!A156,F81,"")</f>
        <v/>
      </c>
      <c r="I81" s="39" t="e">
        <f>VLOOKUP($A81,'Liste de produits types'!$A$2:$E$136,2,FALSE)</f>
        <v>#N/A</v>
      </c>
      <c r="J81" s="40" t="e">
        <f>VLOOKUP($A81,'Liste de produits types'!$A$2:$E$136,4,FALSE)</f>
        <v>#N/A</v>
      </c>
      <c r="K81" s="41" t="e">
        <f>VLOOKUP($A81,'Liste de produits types'!$A$2:$E$136,5,FALSE)</f>
        <v>#N/A</v>
      </c>
      <c r="L81" s="19"/>
      <c r="M81" s="17"/>
    </row>
    <row r="82" spans="1:13" s="13" customFormat="1" ht="25.5" customHeight="1" x14ac:dyDescent="0.35">
      <c r="A82" s="36"/>
      <c r="B82" s="45"/>
      <c r="C82" s="44"/>
      <c r="D82" s="46"/>
      <c r="E82" s="118"/>
      <c r="F82" s="149"/>
      <c r="G82" s="150"/>
      <c r="H82" s="227" t="str">
        <f>IF(G82='Liste de produits types'!A156,F82,"")</f>
        <v/>
      </c>
      <c r="I82" s="39" t="e">
        <f>VLOOKUP($A82,'Liste de produits types'!$A$2:$E$136,2,FALSE)</f>
        <v>#N/A</v>
      </c>
      <c r="J82" s="40" t="e">
        <f>VLOOKUP($A82,'Liste de produits types'!$A$2:$E$136,4,FALSE)</f>
        <v>#N/A</v>
      </c>
      <c r="K82" s="41" t="e">
        <f>VLOOKUP($A82,'Liste de produits types'!$A$2:$E$136,5,FALSE)</f>
        <v>#N/A</v>
      </c>
      <c r="L82" s="19"/>
      <c r="M82" s="17"/>
    </row>
    <row r="83" spans="1:13" s="13" customFormat="1" ht="25.5" customHeight="1" x14ac:dyDescent="0.35">
      <c r="A83" s="36"/>
      <c r="B83" s="45"/>
      <c r="C83" s="44"/>
      <c r="D83" s="46"/>
      <c r="E83" s="118"/>
      <c r="F83" s="149"/>
      <c r="G83" s="150"/>
      <c r="H83" s="227" t="str">
        <f>IF(G83='Liste de produits types'!A156,F83,"")</f>
        <v/>
      </c>
      <c r="I83" s="39" t="e">
        <f>VLOOKUP($A83,'Liste de produits types'!$A$2:$E$136,2,FALSE)</f>
        <v>#N/A</v>
      </c>
      <c r="J83" s="40" t="e">
        <f>VLOOKUP($A83,'Liste de produits types'!$A$2:$E$136,4,FALSE)</f>
        <v>#N/A</v>
      </c>
      <c r="K83" s="41" t="e">
        <f>VLOOKUP($A83,'Liste de produits types'!$A$2:$E$136,5,FALSE)</f>
        <v>#N/A</v>
      </c>
      <c r="L83" s="19"/>
      <c r="M83" s="17"/>
    </row>
    <row r="84" spans="1:13" s="13" customFormat="1" ht="25.5" customHeight="1" x14ac:dyDescent="0.35">
      <c r="A84" s="36"/>
      <c r="B84" s="45"/>
      <c r="C84" s="44"/>
      <c r="D84" s="46"/>
      <c r="E84" s="118"/>
      <c r="F84" s="149"/>
      <c r="G84" s="150"/>
      <c r="H84" s="227" t="str">
        <f>IF(G84='Liste de produits types'!A156,F84,"")</f>
        <v/>
      </c>
      <c r="I84" s="39" t="e">
        <f>VLOOKUP($A84,'Liste de produits types'!$A$2:$E$136,2,FALSE)</f>
        <v>#N/A</v>
      </c>
      <c r="J84" s="40" t="e">
        <f>VLOOKUP($A84,'Liste de produits types'!$A$2:$E$136,4,FALSE)</f>
        <v>#N/A</v>
      </c>
      <c r="K84" s="41" t="e">
        <f>VLOOKUP($A84,'Liste de produits types'!$A$2:$E$136,5,FALSE)</f>
        <v>#N/A</v>
      </c>
      <c r="L84" s="19"/>
      <c r="M84" s="17"/>
    </row>
    <row r="85" spans="1:13" s="13" customFormat="1" ht="25.5" customHeight="1" x14ac:dyDescent="0.35">
      <c r="A85" s="36"/>
      <c r="B85" s="45"/>
      <c r="C85" s="44"/>
      <c r="D85" s="46"/>
      <c r="E85" s="118"/>
      <c r="F85" s="149"/>
      <c r="G85" s="150"/>
      <c r="H85" s="227" t="str">
        <f>IF(G85='Liste de produits types'!A156,F85,"")</f>
        <v/>
      </c>
      <c r="I85" s="39" t="e">
        <f>VLOOKUP($A85,'Liste de produits types'!$A$2:$E$136,2,FALSE)</f>
        <v>#N/A</v>
      </c>
      <c r="J85" s="40" t="e">
        <f>VLOOKUP($A85,'Liste de produits types'!$A$2:$E$136,4,FALSE)</f>
        <v>#N/A</v>
      </c>
      <c r="K85" s="41" t="e">
        <f>VLOOKUP($A85,'Liste de produits types'!$A$2:$E$136,5,FALSE)</f>
        <v>#N/A</v>
      </c>
      <c r="L85" s="19"/>
      <c r="M85" s="17"/>
    </row>
    <row r="86" spans="1:13" s="13" customFormat="1" ht="25.5" customHeight="1" x14ac:dyDescent="0.35">
      <c r="A86" s="36"/>
      <c r="B86" s="45"/>
      <c r="C86" s="44"/>
      <c r="D86" s="46"/>
      <c r="E86" s="118"/>
      <c r="F86" s="149"/>
      <c r="G86" s="150"/>
      <c r="H86" s="227" t="str">
        <f>IF(G86='Liste de produits types'!A156,F86,"")</f>
        <v/>
      </c>
      <c r="I86" s="39" t="e">
        <f>VLOOKUP($A86,'Liste de produits types'!$A$2:$E$136,2,FALSE)</f>
        <v>#N/A</v>
      </c>
      <c r="J86" s="40" t="e">
        <f>VLOOKUP($A86,'Liste de produits types'!$A$2:$E$136,4,FALSE)</f>
        <v>#N/A</v>
      </c>
      <c r="K86" s="41" t="e">
        <f>VLOOKUP($A86,'Liste de produits types'!$A$2:$E$136,5,FALSE)</f>
        <v>#N/A</v>
      </c>
      <c r="L86" s="19"/>
      <c r="M86" s="17"/>
    </row>
    <row r="87" spans="1:13" s="13" customFormat="1" ht="25.5" customHeight="1" x14ac:dyDescent="0.35">
      <c r="A87" s="36"/>
      <c r="B87" s="45"/>
      <c r="C87" s="44"/>
      <c r="D87" s="46"/>
      <c r="E87" s="118"/>
      <c r="F87" s="149"/>
      <c r="G87" s="150"/>
      <c r="H87" s="227" t="str">
        <f>IF(G87='Liste de produits types'!A156,F87,"")</f>
        <v/>
      </c>
      <c r="I87" s="39" t="e">
        <f>VLOOKUP($A87,'Liste de produits types'!$A$2:$E$136,2,FALSE)</f>
        <v>#N/A</v>
      </c>
      <c r="J87" s="40" t="e">
        <f>VLOOKUP($A87,'Liste de produits types'!$A$2:$E$136,4,FALSE)</f>
        <v>#N/A</v>
      </c>
      <c r="K87" s="41" t="e">
        <f>VLOOKUP($A87,'Liste de produits types'!$A$2:$E$136,5,FALSE)</f>
        <v>#N/A</v>
      </c>
      <c r="L87" s="19"/>
      <c r="M87" s="17"/>
    </row>
    <row r="88" spans="1:13" s="13" customFormat="1" ht="25.5" customHeight="1" x14ac:dyDescent="0.35">
      <c r="A88" s="36"/>
      <c r="B88" s="45"/>
      <c r="C88" s="44"/>
      <c r="D88" s="46"/>
      <c r="E88" s="118"/>
      <c r="F88" s="149"/>
      <c r="G88" s="150"/>
      <c r="H88" s="227" t="str">
        <f>IF(G88='Liste de produits types'!A156,F88,"")</f>
        <v/>
      </c>
      <c r="I88" s="39" t="e">
        <f>VLOOKUP($A88,'Liste de produits types'!$A$2:$E$136,2,FALSE)</f>
        <v>#N/A</v>
      </c>
      <c r="J88" s="40" t="e">
        <f>VLOOKUP($A88,'Liste de produits types'!$A$2:$E$136,4,FALSE)</f>
        <v>#N/A</v>
      </c>
      <c r="K88" s="41" t="e">
        <f>VLOOKUP($A88,'Liste de produits types'!$A$2:$E$136,5,FALSE)</f>
        <v>#N/A</v>
      </c>
      <c r="L88" s="19"/>
      <c r="M88" s="17"/>
    </row>
    <row r="89" spans="1:13" s="13" customFormat="1" ht="25.5" customHeight="1" x14ac:dyDescent="0.35">
      <c r="A89" s="36"/>
      <c r="B89" s="45"/>
      <c r="C89" s="44"/>
      <c r="D89" s="46"/>
      <c r="E89" s="118"/>
      <c r="F89" s="149"/>
      <c r="G89" s="150"/>
      <c r="H89" s="227" t="str">
        <f>IF(G89='Liste de produits types'!A156,F89,"")</f>
        <v/>
      </c>
      <c r="I89" s="39" t="e">
        <f>VLOOKUP($A89,'Liste de produits types'!$A$2:$E$136,2,FALSE)</f>
        <v>#N/A</v>
      </c>
      <c r="J89" s="40" t="e">
        <f>VLOOKUP($A89,'Liste de produits types'!$A$2:$E$136,4,FALSE)</f>
        <v>#N/A</v>
      </c>
      <c r="K89" s="41" t="e">
        <f>VLOOKUP($A89,'Liste de produits types'!$A$2:$E$136,5,FALSE)</f>
        <v>#N/A</v>
      </c>
      <c r="L89" s="19"/>
      <c r="M89" s="17"/>
    </row>
    <row r="90" spans="1:13" s="13" customFormat="1" ht="25.5" customHeight="1" x14ac:dyDescent="0.35">
      <c r="A90" s="36"/>
      <c r="B90" s="45"/>
      <c r="C90" s="44"/>
      <c r="D90" s="46"/>
      <c r="E90" s="118"/>
      <c r="F90" s="149"/>
      <c r="G90" s="150"/>
      <c r="H90" s="227" t="str">
        <f>IF(G90='Liste de produits types'!A156,F90,"")</f>
        <v/>
      </c>
      <c r="I90" s="39" t="e">
        <f>VLOOKUP($A90,'Liste de produits types'!$A$2:$E$136,2,FALSE)</f>
        <v>#N/A</v>
      </c>
      <c r="J90" s="40" t="e">
        <f>VLOOKUP($A90,'Liste de produits types'!$A$2:$E$136,4,FALSE)</f>
        <v>#N/A</v>
      </c>
      <c r="K90" s="41" t="e">
        <f>VLOOKUP($A90,'Liste de produits types'!$A$2:$E$136,5,FALSE)</f>
        <v>#N/A</v>
      </c>
      <c r="L90" s="19"/>
      <c r="M90" s="17"/>
    </row>
    <row r="91" spans="1:13" s="13" customFormat="1" ht="25.5" customHeight="1" x14ac:dyDescent="0.35">
      <c r="A91" s="36"/>
      <c r="B91" s="45"/>
      <c r="C91" s="44"/>
      <c r="D91" s="46"/>
      <c r="E91" s="118"/>
      <c r="F91" s="149"/>
      <c r="G91" s="150"/>
      <c r="H91" s="227" t="str">
        <f>IF(G91='Liste de produits types'!A156,F91,"")</f>
        <v/>
      </c>
      <c r="I91" s="39" t="e">
        <f>VLOOKUP($A91,'Liste de produits types'!$A$2:$E$136,2,FALSE)</f>
        <v>#N/A</v>
      </c>
      <c r="J91" s="40" t="e">
        <f>VLOOKUP($A91,'Liste de produits types'!$A$2:$E$136,4,FALSE)</f>
        <v>#N/A</v>
      </c>
      <c r="K91" s="41" t="e">
        <f>VLOOKUP($A91,'Liste de produits types'!$A$2:$E$136,5,FALSE)</f>
        <v>#N/A</v>
      </c>
      <c r="L91" s="19"/>
      <c r="M91" s="17"/>
    </row>
    <row r="92" spans="1:13" s="13" customFormat="1" ht="25.5" customHeight="1" x14ac:dyDescent="0.35">
      <c r="A92" s="36"/>
      <c r="B92" s="45"/>
      <c r="C92" s="44"/>
      <c r="D92" s="46"/>
      <c r="E92" s="118"/>
      <c r="F92" s="149"/>
      <c r="G92" s="150"/>
      <c r="H92" s="227" t="str">
        <f>IF(G92='Liste de produits types'!A156,F92,"")</f>
        <v/>
      </c>
      <c r="I92" s="39" t="e">
        <f>VLOOKUP($A92,'Liste de produits types'!$A$2:$E$136,2,FALSE)</f>
        <v>#N/A</v>
      </c>
      <c r="J92" s="40" t="e">
        <f>VLOOKUP($A92,'Liste de produits types'!$A$2:$E$136,4,FALSE)</f>
        <v>#N/A</v>
      </c>
      <c r="K92" s="41" t="e">
        <f>VLOOKUP($A92,'Liste de produits types'!$A$2:$E$136,5,FALSE)</f>
        <v>#N/A</v>
      </c>
      <c r="L92" s="19"/>
      <c r="M92" s="17"/>
    </row>
    <row r="93" spans="1:13" s="13" customFormat="1" ht="25.5" customHeight="1" x14ac:dyDescent="0.35">
      <c r="A93" s="36"/>
      <c r="B93" s="45"/>
      <c r="C93" s="44"/>
      <c r="D93" s="46"/>
      <c r="E93" s="118"/>
      <c r="F93" s="149"/>
      <c r="G93" s="150"/>
      <c r="H93" s="227" t="str">
        <f>IF(G93='Liste de produits types'!A156,F93,"")</f>
        <v/>
      </c>
      <c r="I93" s="39" t="e">
        <f>VLOOKUP($A93,'Liste de produits types'!$A$2:$E$136,2,FALSE)</f>
        <v>#N/A</v>
      </c>
      <c r="J93" s="40" t="e">
        <f>VLOOKUP($A93,'Liste de produits types'!$A$2:$E$136,4,FALSE)</f>
        <v>#N/A</v>
      </c>
      <c r="K93" s="41" t="e">
        <f>VLOOKUP($A93,'Liste de produits types'!$A$2:$E$136,5,FALSE)</f>
        <v>#N/A</v>
      </c>
      <c r="L93" s="19"/>
      <c r="M93" s="17"/>
    </row>
    <row r="94" spans="1:13" s="13" customFormat="1" ht="25.5" customHeight="1" x14ac:dyDescent="0.35">
      <c r="A94" s="36"/>
      <c r="B94" s="45"/>
      <c r="C94" s="44"/>
      <c r="D94" s="46"/>
      <c r="E94" s="118"/>
      <c r="F94" s="149"/>
      <c r="G94" s="150"/>
      <c r="H94" s="227" t="str">
        <f>IF(G94='Liste de produits types'!A156,F94,"")</f>
        <v/>
      </c>
      <c r="I94" s="39" t="e">
        <f>VLOOKUP($A94,'Liste de produits types'!$A$2:$E$136,2,FALSE)</f>
        <v>#N/A</v>
      </c>
      <c r="J94" s="40" t="e">
        <f>VLOOKUP($A94,'Liste de produits types'!$A$2:$E$136,4,FALSE)</f>
        <v>#N/A</v>
      </c>
      <c r="K94" s="41" t="e">
        <f>VLOOKUP($A94,'Liste de produits types'!$A$2:$E$136,5,FALSE)</f>
        <v>#N/A</v>
      </c>
      <c r="L94" s="19"/>
      <c r="M94" s="17"/>
    </row>
    <row r="95" spans="1:13" s="13" customFormat="1" ht="25.5" customHeight="1" x14ac:dyDescent="0.35">
      <c r="A95" s="36"/>
      <c r="B95" s="45"/>
      <c r="C95" s="44"/>
      <c r="D95" s="46"/>
      <c r="E95" s="118"/>
      <c r="F95" s="149"/>
      <c r="G95" s="150"/>
      <c r="H95" s="227" t="str">
        <f>IF(G95='Liste de produits types'!A156,F95,"")</f>
        <v/>
      </c>
      <c r="I95" s="39" t="e">
        <f>VLOOKUP($A95,'Liste de produits types'!$A$2:$E$136,2,FALSE)</f>
        <v>#N/A</v>
      </c>
      <c r="J95" s="40" t="e">
        <f>VLOOKUP($A95,'Liste de produits types'!$A$2:$E$136,4,FALSE)</f>
        <v>#N/A</v>
      </c>
      <c r="K95" s="41" t="e">
        <f>VLOOKUP($A95,'Liste de produits types'!$A$2:$E$136,5,FALSE)</f>
        <v>#N/A</v>
      </c>
      <c r="L95" s="19"/>
      <c r="M95" s="17"/>
    </row>
    <row r="96" spans="1:13" s="13" customFormat="1" ht="25.5" customHeight="1" x14ac:dyDescent="0.35">
      <c r="A96" s="36"/>
      <c r="B96" s="45"/>
      <c r="C96" s="44"/>
      <c r="D96" s="46"/>
      <c r="E96" s="118"/>
      <c r="F96" s="149"/>
      <c r="G96" s="150"/>
      <c r="H96" s="227" t="str">
        <f>IF(G96='Liste de produits types'!A156,F96,"")</f>
        <v/>
      </c>
      <c r="I96" s="39" t="e">
        <f>VLOOKUP($A96,'Liste de produits types'!$A$2:$E$136,2,FALSE)</f>
        <v>#N/A</v>
      </c>
      <c r="J96" s="40" t="e">
        <f>VLOOKUP($A96,'Liste de produits types'!$A$2:$E$136,4,FALSE)</f>
        <v>#N/A</v>
      </c>
      <c r="K96" s="41" t="e">
        <f>VLOOKUP($A96,'Liste de produits types'!$A$2:$E$136,5,FALSE)</f>
        <v>#N/A</v>
      </c>
      <c r="L96" s="19"/>
      <c r="M96" s="17"/>
    </row>
    <row r="97" spans="1:13" s="13" customFormat="1" ht="25.5" customHeight="1" x14ac:dyDescent="0.35">
      <c r="A97" s="36"/>
      <c r="B97" s="45"/>
      <c r="C97" s="44"/>
      <c r="D97" s="46"/>
      <c r="E97" s="118"/>
      <c r="F97" s="149"/>
      <c r="G97" s="150"/>
      <c r="H97" s="227" t="str">
        <f>IF(G97='Liste de produits types'!A156,F97,"")</f>
        <v/>
      </c>
      <c r="I97" s="39" t="e">
        <f>VLOOKUP($A97,'Liste de produits types'!$A$2:$E$136,2,FALSE)</f>
        <v>#N/A</v>
      </c>
      <c r="J97" s="40" t="e">
        <f>VLOOKUP($A97,'Liste de produits types'!$A$2:$E$136,4,FALSE)</f>
        <v>#N/A</v>
      </c>
      <c r="K97" s="41" t="e">
        <f>VLOOKUP($A97,'Liste de produits types'!$A$2:$E$136,5,FALSE)</f>
        <v>#N/A</v>
      </c>
      <c r="L97" s="19"/>
      <c r="M97" s="17"/>
    </row>
    <row r="98" spans="1:13" s="13" customFormat="1" ht="25.5" customHeight="1" x14ac:dyDescent="0.35">
      <c r="A98" s="36"/>
      <c r="B98" s="45"/>
      <c r="C98" s="44"/>
      <c r="D98" s="46"/>
      <c r="E98" s="118"/>
      <c r="F98" s="149"/>
      <c r="G98" s="150"/>
      <c r="H98" s="227" t="str">
        <f>IF(G98='Liste de produits types'!A156,F98,"")</f>
        <v/>
      </c>
      <c r="I98" s="39" t="e">
        <f>VLOOKUP($A98,'Liste de produits types'!$A$2:$E$136,2,FALSE)</f>
        <v>#N/A</v>
      </c>
      <c r="J98" s="40" t="e">
        <f>VLOOKUP($A98,'Liste de produits types'!$A$2:$E$136,4,FALSE)</f>
        <v>#N/A</v>
      </c>
      <c r="K98" s="41" t="e">
        <f>VLOOKUP($A98,'Liste de produits types'!$A$2:$E$136,5,FALSE)</f>
        <v>#N/A</v>
      </c>
      <c r="L98" s="19"/>
      <c r="M98" s="17"/>
    </row>
    <row r="99" spans="1:13" s="13" customFormat="1" ht="25.5" customHeight="1" x14ac:dyDescent="0.35">
      <c r="A99" s="36"/>
      <c r="B99" s="45"/>
      <c r="C99" s="44"/>
      <c r="D99" s="46"/>
      <c r="E99" s="118"/>
      <c r="F99" s="149"/>
      <c r="G99" s="150"/>
      <c r="H99" s="227" t="str">
        <f>IF(G99='Liste de produits types'!A156,F99,"")</f>
        <v/>
      </c>
      <c r="I99" s="39" t="e">
        <f>VLOOKUP($A99,'Liste de produits types'!$A$2:$E$136,2,FALSE)</f>
        <v>#N/A</v>
      </c>
      <c r="J99" s="40" t="e">
        <f>VLOOKUP($A99,'Liste de produits types'!$A$2:$E$136,4,FALSE)</f>
        <v>#N/A</v>
      </c>
      <c r="K99" s="41" t="e">
        <f>VLOOKUP($A99,'Liste de produits types'!$A$2:$E$136,5,FALSE)</f>
        <v>#N/A</v>
      </c>
      <c r="L99" s="19"/>
      <c r="M99" s="17"/>
    </row>
    <row r="100" spans="1:13" s="13" customFormat="1" ht="25.5" customHeight="1" x14ac:dyDescent="0.35">
      <c r="A100" s="36"/>
      <c r="B100" s="45"/>
      <c r="C100" s="44"/>
      <c r="D100" s="46"/>
      <c r="E100" s="118"/>
      <c r="F100" s="149"/>
      <c r="G100" s="150"/>
      <c r="H100" s="227" t="str">
        <f>IF(G100='Liste de produits types'!A156,F100,"")</f>
        <v/>
      </c>
      <c r="I100" s="39" t="e">
        <f>VLOOKUP($A100,'Liste de produits types'!$A$2:$E$136,2,FALSE)</f>
        <v>#N/A</v>
      </c>
      <c r="J100" s="40" t="e">
        <f>VLOOKUP($A100,'Liste de produits types'!$A$2:$E$136,4,FALSE)</f>
        <v>#N/A</v>
      </c>
      <c r="K100" s="41" t="e">
        <f>VLOOKUP($A100,'Liste de produits types'!$A$2:$E$136,5,FALSE)</f>
        <v>#N/A</v>
      </c>
      <c r="L100" s="19"/>
      <c r="M100" s="17"/>
    </row>
    <row r="101" spans="1:13" s="13" customFormat="1" ht="25.5" customHeight="1" x14ac:dyDescent="0.35">
      <c r="A101" s="36"/>
      <c r="B101" s="45"/>
      <c r="C101" s="44"/>
      <c r="D101" s="46"/>
      <c r="E101" s="118"/>
      <c r="F101" s="149"/>
      <c r="G101" s="150"/>
      <c r="H101" s="227" t="str">
        <f>IF(G101='Liste de produits types'!A156,F101,"")</f>
        <v/>
      </c>
      <c r="I101" s="39" t="e">
        <f>VLOOKUP($A101,'Liste de produits types'!$A$2:$E$136,2,FALSE)</f>
        <v>#N/A</v>
      </c>
      <c r="J101" s="40" t="e">
        <f>VLOOKUP($A101,'Liste de produits types'!$A$2:$E$136,4,FALSE)</f>
        <v>#N/A</v>
      </c>
      <c r="K101" s="41" t="e">
        <f>VLOOKUP($A101,'Liste de produits types'!$A$2:$E$136,5,FALSE)</f>
        <v>#N/A</v>
      </c>
      <c r="L101" s="19"/>
      <c r="M101" s="17"/>
    </row>
    <row r="102" spans="1:13" s="13" customFormat="1" ht="25.5" customHeight="1" x14ac:dyDescent="0.35">
      <c r="A102" s="36"/>
      <c r="B102" s="45"/>
      <c r="C102" s="44"/>
      <c r="D102" s="46"/>
      <c r="E102" s="118"/>
      <c r="F102" s="149"/>
      <c r="G102" s="150"/>
      <c r="H102" s="227" t="str">
        <f>IF(G102='Liste de produits types'!A156,F102,"")</f>
        <v/>
      </c>
      <c r="I102" s="39" t="e">
        <f>VLOOKUP($A102,'Liste de produits types'!$A$2:$E$136,2,FALSE)</f>
        <v>#N/A</v>
      </c>
      <c r="J102" s="40" t="e">
        <f>VLOOKUP($A102,'Liste de produits types'!$A$2:$E$136,4,FALSE)</f>
        <v>#N/A</v>
      </c>
      <c r="K102" s="41" t="e">
        <f>VLOOKUP($A102,'Liste de produits types'!$A$2:$E$136,5,FALSE)</f>
        <v>#N/A</v>
      </c>
      <c r="L102" s="19"/>
      <c r="M102" s="17"/>
    </row>
    <row r="103" spans="1:13" s="13" customFormat="1" ht="25.5" customHeight="1" x14ac:dyDescent="0.35">
      <c r="A103" s="36"/>
      <c r="B103" s="45"/>
      <c r="C103" s="44"/>
      <c r="D103" s="46"/>
      <c r="E103" s="118"/>
      <c r="F103" s="149"/>
      <c r="G103" s="150"/>
      <c r="H103" s="227" t="str">
        <f>IF(G103='Liste de produits types'!A156,F103,"")</f>
        <v/>
      </c>
      <c r="I103" s="39" t="e">
        <f>VLOOKUP($A103,'Liste de produits types'!$A$2:$E$136,2,FALSE)</f>
        <v>#N/A</v>
      </c>
      <c r="J103" s="40" t="e">
        <f>VLOOKUP($A103,'Liste de produits types'!$A$2:$E$136,4,FALSE)</f>
        <v>#N/A</v>
      </c>
      <c r="K103" s="41" t="e">
        <f>VLOOKUP($A103,'Liste de produits types'!$A$2:$E$136,5,FALSE)</f>
        <v>#N/A</v>
      </c>
      <c r="L103" s="19"/>
      <c r="M103" s="17"/>
    </row>
    <row r="104" spans="1:13" s="13" customFormat="1" ht="25.5" customHeight="1" x14ac:dyDescent="0.35">
      <c r="A104" s="36"/>
      <c r="B104" s="45"/>
      <c r="C104" s="44"/>
      <c r="D104" s="46"/>
      <c r="E104" s="118"/>
      <c r="F104" s="149"/>
      <c r="G104" s="150"/>
      <c r="H104" s="227" t="str">
        <f>IF(G104='Liste de produits types'!A156,F104,"")</f>
        <v/>
      </c>
      <c r="I104" s="39" t="e">
        <f>VLOOKUP($A104,'Liste de produits types'!$A$2:$E$136,2,FALSE)</f>
        <v>#N/A</v>
      </c>
      <c r="J104" s="40" t="e">
        <f>VLOOKUP($A104,'Liste de produits types'!$A$2:$E$136,4,FALSE)</f>
        <v>#N/A</v>
      </c>
      <c r="K104" s="41" t="e">
        <f>VLOOKUP($A104,'Liste de produits types'!$A$2:$E$136,5,FALSE)</f>
        <v>#N/A</v>
      </c>
      <c r="L104" s="19"/>
      <c r="M104" s="17"/>
    </row>
    <row r="105" spans="1:13" s="13" customFormat="1" ht="25.5" customHeight="1" x14ac:dyDescent="0.35">
      <c r="A105" s="36"/>
      <c r="B105" s="45"/>
      <c r="C105" s="44"/>
      <c r="D105" s="46"/>
      <c r="E105" s="118"/>
      <c r="F105" s="149"/>
      <c r="G105" s="150"/>
      <c r="H105" s="227" t="str">
        <f>IF(G105='Liste de produits types'!A156,F105,"")</f>
        <v/>
      </c>
      <c r="I105" s="39" t="e">
        <f>VLOOKUP($A105,'Liste de produits types'!$A$2:$E$136,2,FALSE)</f>
        <v>#N/A</v>
      </c>
      <c r="J105" s="40" t="e">
        <f>VLOOKUP($A105,'Liste de produits types'!$A$2:$E$136,4,FALSE)</f>
        <v>#N/A</v>
      </c>
      <c r="K105" s="41" t="e">
        <f>VLOOKUP($A105,'Liste de produits types'!$A$2:$E$136,5,FALSE)</f>
        <v>#N/A</v>
      </c>
      <c r="L105" s="19"/>
      <c r="M105" s="17"/>
    </row>
    <row r="106" spans="1:13" s="13" customFormat="1" ht="25.5" customHeight="1" x14ac:dyDescent="0.35">
      <c r="A106" s="36"/>
      <c r="B106" s="45"/>
      <c r="C106" s="44"/>
      <c r="D106" s="46"/>
      <c r="E106" s="118"/>
      <c r="F106" s="149"/>
      <c r="G106" s="150"/>
      <c r="H106" s="227" t="str">
        <f>IF(G106='Liste de produits types'!A156,F106,"")</f>
        <v/>
      </c>
      <c r="I106" s="39" t="e">
        <f>VLOOKUP($A106,'Liste de produits types'!$A$2:$E$136,2,FALSE)</f>
        <v>#N/A</v>
      </c>
      <c r="J106" s="40" t="e">
        <f>VLOOKUP($A106,'Liste de produits types'!$A$2:$E$136,4,FALSE)</f>
        <v>#N/A</v>
      </c>
      <c r="K106" s="41" t="e">
        <f>VLOOKUP($A106,'Liste de produits types'!$A$2:$E$136,5,FALSE)</f>
        <v>#N/A</v>
      </c>
      <c r="L106" s="19"/>
      <c r="M106" s="17"/>
    </row>
    <row r="107" spans="1:13" s="13" customFormat="1" ht="25.5" customHeight="1" x14ac:dyDescent="0.35">
      <c r="A107" s="36"/>
      <c r="B107" s="45"/>
      <c r="C107" s="44"/>
      <c r="D107" s="46"/>
      <c r="E107" s="118"/>
      <c r="F107" s="149"/>
      <c r="G107" s="150"/>
      <c r="H107" s="227" t="str">
        <f>IF(G107='Liste de produits types'!A156,F107,"")</f>
        <v/>
      </c>
      <c r="I107" s="39" t="e">
        <f>VLOOKUP($A107,'Liste de produits types'!$A$2:$E$136,2,FALSE)</f>
        <v>#N/A</v>
      </c>
      <c r="J107" s="40" t="e">
        <f>VLOOKUP($A107,'Liste de produits types'!$A$2:$E$136,4,FALSE)</f>
        <v>#N/A</v>
      </c>
      <c r="K107" s="41" t="e">
        <f>VLOOKUP($A107,'Liste de produits types'!$A$2:$E$136,5,FALSE)</f>
        <v>#N/A</v>
      </c>
      <c r="L107" s="19"/>
      <c r="M107" s="17"/>
    </row>
    <row r="108" spans="1:13" s="13" customFormat="1" ht="25.5" customHeight="1" x14ac:dyDescent="0.35">
      <c r="A108" s="36"/>
      <c r="B108" s="45"/>
      <c r="C108" s="44"/>
      <c r="D108" s="46"/>
      <c r="E108" s="118"/>
      <c r="F108" s="149"/>
      <c r="G108" s="150"/>
      <c r="H108" s="227" t="str">
        <f>IF(G108='Liste de produits types'!A156,F108,"")</f>
        <v/>
      </c>
      <c r="I108" s="39" t="e">
        <f>VLOOKUP($A108,'Liste de produits types'!$A$2:$E$136,2,FALSE)</f>
        <v>#N/A</v>
      </c>
      <c r="J108" s="40" t="e">
        <f>VLOOKUP($A108,'Liste de produits types'!$A$2:$E$136,4,FALSE)</f>
        <v>#N/A</v>
      </c>
      <c r="K108" s="41" t="e">
        <f>VLOOKUP($A108,'Liste de produits types'!$A$2:$E$136,5,FALSE)</f>
        <v>#N/A</v>
      </c>
      <c r="L108" s="19"/>
      <c r="M108" s="17"/>
    </row>
    <row r="109" spans="1:13" s="13" customFormat="1" ht="25.5" customHeight="1" x14ac:dyDescent="0.35">
      <c r="A109" s="36"/>
      <c r="B109" s="45"/>
      <c r="C109" s="44"/>
      <c r="D109" s="46"/>
      <c r="E109" s="118"/>
      <c r="F109" s="149"/>
      <c r="G109" s="150"/>
      <c r="H109" s="227" t="str">
        <f>IF(G109='Liste de produits types'!A156,F109,"")</f>
        <v/>
      </c>
      <c r="I109" s="39" t="e">
        <f>VLOOKUP($A109,'Liste de produits types'!$A$2:$E$136,2,FALSE)</f>
        <v>#N/A</v>
      </c>
      <c r="J109" s="40" t="e">
        <f>VLOOKUP($A109,'Liste de produits types'!$A$2:$E$136,4,FALSE)</f>
        <v>#N/A</v>
      </c>
      <c r="K109" s="41" t="e">
        <f>VLOOKUP($A109,'Liste de produits types'!$A$2:$E$136,5,FALSE)</f>
        <v>#N/A</v>
      </c>
      <c r="L109" s="19"/>
      <c r="M109" s="17"/>
    </row>
    <row r="110" spans="1:13" s="13" customFormat="1" ht="25.5" customHeight="1" x14ac:dyDescent="0.35">
      <c r="A110" s="36"/>
      <c r="B110" s="45"/>
      <c r="C110" s="44"/>
      <c r="D110" s="46"/>
      <c r="E110" s="118"/>
      <c r="F110" s="149"/>
      <c r="G110" s="150"/>
      <c r="H110" s="227" t="str">
        <f>IF(G110='Liste de produits types'!A156,F110,"")</f>
        <v/>
      </c>
      <c r="I110" s="39" t="e">
        <f>VLOOKUP($A110,'Liste de produits types'!$A$2:$E$136,2,FALSE)</f>
        <v>#N/A</v>
      </c>
      <c r="J110" s="40" t="e">
        <f>VLOOKUP($A110,'Liste de produits types'!$A$2:$E$136,4,FALSE)</f>
        <v>#N/A</v>
      </c>
      <c r="K110" s="41" t="e">
        <f>VLOOKUP($A110,'Liste de produits types'!$A$2:$E$136,5,FALSE)</f>
        <v>#N/A</v>
      </c>
      <c r="L110" s="19"/>
      <c r="M110" s="17"/>
    </row>
    <row r="111" spans="1:13" s="13" customFormat="1" ht="25.5" customHeight="1" x14ac:dyDescent="0.35">
      <c r="A111" s="36"/>
      <c r="B111" s="45"/>
      <c r="C111" s="44"/>
      <c r="D111" s="46"/>
      <c r="E111" s="118"/>
      <c r="F111" s="149"/>
      <c r="G111" s="150"/>
      <c r="H111" s="227" t="str">
        <f>IF(G111='Liste de produits types'!A156,F111,"")</f>
        <v/>
      </c>
      <c r="I111" s="39" t="e">
        <f>VLOOKUP($A111,'Liste de produits types'!$A$2:$E$136,2,FALSE)</f>
        <v>#N/A</v>
      </c>
      <c r="J111" s="40" t="e">
        <f>VLOOKUP($A111,'Liste de produits types'!$A$2:$E$136,4,FALSE)</f>
        <v>#N/A</v>
      </c>
      <c r="K111" s="41" t="e">
        <f>VLOOKUP($A111,'Liste de produits types'!$A$2:$E$136,5,FALSE)</f>
        <v>#N/A</v>
      </c>
      <c r="L111" s="19"/>
      <c r="M111" s="17"/>
    </row>
    <row r="112" spans="1:13" s="13" customFormat="1" ht="25.5" customHeight="1" x14ac:dyDescent="0.35">
      <c r="A112" s="36"/>
      <c r="B112" s="45"/>
      <c r="C112" s="44"/>
      <c r="D112" s="46"/>
      <c r="E112" s="118"/>
      <c r="F112" s="149"/>
      <c r="G112" s="150"/>
      <c r="H112" s="227" t="str">
        <f>IF(G112='Liste de produits types'!A156,F112,"")</f>
        <v/>
      </c>
      <c r="I112" s="39" t="e">
        <f>VLOOKUP($A112,'Liste de produits types'!$A$2:$E$136,2,FALSE)</f>
        <v>#N/A</v>
      </c>
      <c r="J112" s="40" t="e">
        <f>VLOOKUP($A112,'Liste de produits types'!$A$2:$E$136,4,FALSE)</f>
        <v>#N/A</v>
      </c>
      <c r="K112" s="41" t="e">
        <f>VLOOKUP($A112,'Liste de produits types'!$A$2:$E$136,5,FALSE)</f>
        <v>#N/A</v>
      </c>
      <c r="L112" s="19"/>
      <c r="M112" s="17"/>
    </row>
    <row r="113" spans="1:13" s="13" customFormat="1" ht="25.5" customHeight="1" x14ac:dyDescent="0.35">
      <c r="A113" s="36"/>
      <c r="B113" s="45"/>
      <c r="C113" s="44"/>
      <c r="D113" s="46"/>
      <c r="E113" s="118"/>
      <c r="F113" s="149"/>
      <c r="G113" s="150"/>
      <c r="H113" s="227" t="str">
        <f>IF(G113='Liste de produits types'!A156,F113,"")</f>
        <v/>
      </c>
      <c r="I113" s="39" t="e">
        <f>VLOOKUP($A113,'Liste de produits types'!$A$2:$E$136,2,FALSE)</f>
        <v>#N/A</v>
      </c>
      <c r="J113" s="40" t="e">
        <f>VLOOKUP($A113,'Liste de produits types'!$A$2:$E$136,4,FALSE)</f>
        <v>#N/A</v>
      </c>
      <c r="K113" s="41" t="e">
        <f>VLOOKUP($A113,'Liste de produits types'!$A$2:$E$136,5,FALSE)</f>
        <v>#N/A</v>
      </c>
      <c r="L113" s="19"/>
      <c r="M113" s="17"/>
    </row>
    <row r="114" spans="1:13" s="13" customFormat="1" ht="25.5" customHeight="1" x14ac:dyDescent="0.35">
      <c r="A114" s="36"/>
      <c r="B114" s="45"/>
      <c r="C114" s="44"/>
      <c r="D114" s="46"/>
      <c r="E114" s="118"/>
      <c r="F114" s="149"/>
      <c r="G114" s="150"/>
      <c r="H114" s="227" t="str">
        <f>IF(G114='Liste de produits types'!A156,F114,"")</f>
        <v/>
      </c>
      <c r="I114" s="39" t="e">
        <f>VLOOKUP($A114,'Liste de produits types'!$A$2:$E$136,2,FALSE)</f>
        <v>#N/A</v>
      </c>
      <c r="J114" s="40" t="e">
        <f>VLOOKUP($A114,'Liste de produits types'!$A$2:$E$136,4,FALSE)</f>
        <v>#N/A</v>
      </c>
      <c r="K114" s="41" t="e">
        <f>VLOOKUP($A114,'Liste de produits types'!$A$2:$E$136,5,FALSE)</f>
        <v>#N/A</v>
      </c>
      <c r="L114" s="19"/>
      <c r="M114" s="17"/>
    </row>
    <row r="115" spans="1:13" s="13" customFormat="1" ht="25.5" customHeight="1" x14ac:dyDescent="0.35">
      <c r="A115" s="36"/>
      <c r="B115" s="45"/>
      <c r="C115" s="44"/>
      <c r="D115" s="46"/>
      <c r="E115" s="118"/>
      <c r="F115" s="149"/>
      <c r="G115" s="150"/>
      <c r="H115" s="227" t="str">
        <f>IF(G115='Liste de produits types'!A156,F115,"")</f>
        <v/>
      </c>
      <c r="I115" s="39" t="e">
        <f>VLOOKUP($A115,'Liste de produits types'!$A$2:$E$136,2,FALSE)</f>
        <v>#N/A</v>
      </c>
      <c r="J115" s="40" t="e">
        <f>VLOOKUP($A115,'Liste de produits types'!$A$2:$E$136,4,FALSE)</f>
        <v>#N/A</v>
      </c>
      <c r="K115" s="41" t="e">
        <f>VLOOKUP($A115,'Liste de produits types'!$A$2:$E$136,5,FALSE)</f>
        <v>#N/A</v>
      </c>
      <c r="L115" s="19"/>
      <c r="M115" s="17"/>
    </row>
    <row r="116" spans="1:13" s="13" customFormat="1" ht="25.5" customHeight="1" x14ac:dyDescent="0.35">
      <c r="A116" s="36"/>
      <c r="B116" s="45"/>
      <c r="C116" s="44"/>
      <c r="D116" s="46"/>
      <c r="E116" s="118"/>
      <c r="F116" s="149"/>
      <c r="G116" s="150"/>
      <c r="H116" s="227" t="str">
        <f>IF(G116='Liste de produits types'!A156,F116,"")</f>
        <v/>
      </c>
      <c r="I116" s="39" t="e">
        <f>VLOOKUP($A116,'Liste de produits types'!$A$2:$E$136,2,FALSE)</f>
        <v>#N/A</v>
      </c>
      <c r="J116" s="40" t="e">
        <f>VLOOKUP($A116,'Liste de produits types'!$A$2:$E$136,4,FALSE)</f>
        <v>#N/A</v>
      </c>
      <c r="K116" s="41" t="e">
        <f>VLOOKUP($A116,'Liste de produits types'!$A$2:$E$136,5,FALSE)</f>
        <v>#N/A</v>
      </c>
      <c r="L116" s="19"/>
      <c r="M116" s="17"/>
    </row>
    <row r="117" spans="1:13" s="13" customFormat="1" ht="25.5" customHeight="1" x14ac:dyDescent="0.35">
      <c r="A117" s="36"/>
      <c r="B117" s="45"/>
      <c r="C117" s="44"/>
      <c r="D117" s="46"/>
      <c r="E117" s="118"/>
      <c r="F117" s="149"/>
      <c r="G117" s="150"/>
      <c r="H117" s="227" t="str">
        <f>IF(G117='Liste de produits types'!A156,F117,"")</f>
        <v/>
      </c>
      <c r="I117" s="39" t="e">
        <f>VLOOKUP($A117,'Liste de produits types'!$A$2:$E$136,2,FALSE)</f>
        <v>#N/A</v>
      </c>
      <c r="J117" s="40" t="e">
        <f>VLOOKUP($A117,'Liste de produits types'!$A$2:$E$136,4,FALSE)</f>
        <v>#N/A</v>
      </c>
      <c r="K117" s="41" t="e">
        <f>VLOOKUP($A117,'Liste de produits types'!$A$2:$E$136,5,FALSE)</f>
        <v>#N/A</v>
      </c>
      <c r="L117" s="19"/>
      <c r="M117" s="17"/>
    </row>
    <row r="118" spans="1:13" s="13" customFormat="1" ht="25.5" customHeight="1" x14ac:dyDescent="0.35">
      <c r="A118" s="36"/>
      <c r="B118" s="45"/>
      <c r="C118" s="44"/>
      <c r="D118" s="46"/>
      <c r="E118" s="118"/>
      <c r="F118" s="149"/>
      <c r="G118" s="150"/>
      <c r="H118" s="227" t="str">
        <f>IF(G118='Liste de produits types'!A156,F118,"")</f>
        <v/>
      </c>
      <c r="I118" s="39" t="e">
        <f>VLOOKUP($A118,'Liste de produits types'!$A$2:$E$136,2,FALSE)</f>
        <v>#N/A</v>
      </c>
      <c r="J118" s="40" t="e">
        <f>VLOOKUP($A118,'Liste de produits types'!$A$2:$E$136,4,FALSE)</f>
        <v>#N/A</v>
      </c>
      <c r="K118" s="41" t="e">
        <f>VLOOKUP($A118,'Liste de produits types'!$A$2:$E$136,5,FALSE)</f>
        <v>#N/A</v>
      </c>
      <c r="L118" s="19"/>
      <c r="M118" s="17"/>
    </row>
    <row r="119" spans="1:13" s="13" customFormat="1" ht="25.5" customHeight="1" x14ac:dyDescent="0.35">
      <c r="A119" s="36"/>
      <c r="B119" s="45"/>
      <c r="C119" s="44"/>
      <c r="D119" s="46"/>
      <c r="E119" s="118"/>
      <c r="F119" s="149"/>
      <c r="G119" s="150"/>
      <c r="H119" s="227" t="str">
        <f>IF(G119='Liste de produits types'!A156,F119,"")</f>
        <v/>
      </c>
      <c r="I119" s="39" t="e">
        <f>VLOOKUP($A119,'Liste de produits types'!$A$2:$E$136,2,FALSE)</f>
        <v>#N/A</v>
      </c>
      <c r="J119" s="40" t="e">
        <f>VLOOKUP($A119,'Liste de produits types'!$A$2:$E$136,4,FALSE)</f>
        <v>#N/A</v>
      </c>
      <c r="K119" s="41" t="e">
        <f>VLOOKUP($A119,'Liste de produits types'!$A$2:$E$136,5,FALSE)</f>
        <v>#N/A</v>
      </c>
      <c r="L119" s="19"/>
      <c r="M119" s="17"/>
    </row>
    <row r="120" spans="1:13" s="13" customFormat="1" ht="25.5" customHeight="1" x14ac:dyDescent="0.35">
      <c r="A120" s="36"/>
      <c r="B120" s="45"/>
      <c r="C120" s="44"/>
      <c r="D120" s="46"/>
      <c r="E120" s="118"/>
      <c r="F120" s="149"/>
      <c r="G120" s="150"/>
      <c r="H120" s="227" t="str">
        <f>IF(G120='Liste de produits types'!A156,F120,"")</f>
        <v/>
      </c>
      <c r="I120" s="39" t="e">
        <f>VLOOKUP($A120,'Liste de produits types'!$A$2:$E$136,2,FALSE)</f>
        <v>#N/A</v>
      </c>
      <c r="J120" s="40" t="e">
        <f>VLOOKUP($A120,'Liste de produits types'!$A$2:$E$136,4,FALSE)</f>
        <v>#N/A</v>
      </c>
      <c r="K120" s="41" t="e">
        <f>VLOOKUP($A120,'Liste de produits types'!$A$2:$E$136,5,FALSE)</f>
        <v>#N/A</v>
      </c>
      <c r="L120" s="19"/>
      <c r="M120" s="17"/>
    </row>
    <row r="121" spans="1:13" s="13" customFormat="1" ht="25.5" customHeight="1" x14ac:dyDescent="0.35">
      <c r="A121" s="36"/>
      <c r="B121" s="45"/>
      <c r="C121" s="44"/>
      <c r="D121" s="46"/>
      <c r="E121" s="118"/>
      <c r="F121" s="149"/>
      <c r="G121" s="150"/>
      <c r="H121" s="227" t="str">
        <f>IF(G121='Liste de produits types'!A156,F121,"")</f>
        <v/>
      </c>
      <c r="I121" s="39" t="e">
        <f>VLOOKUP($A121,'Liste de produits types'!$A$2:$E$136,2,FALSE)</f>
        <v>#N/A</v>
      </c>
      <c r="J121" s="40" t="e">
        <f>VLOOKUP($A121,'Liste de produits types'!$A$2:$E$136,4,FALSE)</f>
        <v>#N/A</v>
      </c>
      <c r="K121" s="41" t="e">
        <f>VLOOKUP($A121,'Liste de produits types'!$A$2:$E$136,5,FALSE)</f>
        <v>#N/A</v>
      </c>
      <c r="L121" s="19"/>
      <c r="M121" s="17"/>
    </row>
    <row r="122" spans="1:13" s="13" customFormat="1" ht="25.5" customHeight="1" x14ac:dyDescent="0.35">
      <c r="A122" s="36"/>
      <c r="B122" s="45"/>
      <c r="C122" s="44"/>
      <c r="D122" s="46"/>
      <c r="E122" s="118"/>
      <c r="F122" s="149"/>
      <c r="G122" s="150"/>
      <c r="H122" s="227" t="str">
        <f>IF(G122='Liste de produits types'!A156,F122,"")</f>
        <v/>
      </c>
      <c r="I122" s="39" t="e">
        <f>VLOOKUP($A122,'Liste de produits types'!$A$2:$E$136,2,FALSE)</f>
        <v>#N/A</v>
      </c>
      <c r="J122" s="40" t="e">
        <f>VLOOKUP($A122,'Liste de produits types'!$A$2:$E$136,4,FALSE)</f>
        <v>#N/A</v>
      </c>
      <c r="K122" s="41" t="e">
        <f>VLOOKUP($A122,'Liste de produits types'!$A$2:$E$136,5,FALSE)</f>
        <v>#N/A</v>
      </c>
      <c r="L122" s="19"/>
      <c r="M122" s="17"/>
    </row>
    <row r="123" spans="1:13" s="13" customFormat="1" ht="25.5" customHeight="1" x14ac:dyDescent="0.35">
      <c r="A123" s="36"/>
      <c r="B123" s="45"/>
      <c r="C123" s="44"/>
      <c r="D123" s="46"/>
      <c r="E123" s="118"/>
      <c r="F123" s="149"/>
      <c r="G123" s="150"/>
      <c r="H123" s="227" t="str">
        <f>IF(G123='Liste de produits types'!A156,F123,"")</f>
        <v/>
      </c>
      <c r="I123" s="39" t="e">
        <f>VLOOKUP($A123,'Liste de produits types'!$A$2:$E$136,2,FALSE)</f>
        <v>#N/A</v>
      </c>
      <c r="J123" s="40" t="e">
        <f>VLOOKUP($A123,'Liste de produits types'!$A$2:$E$136,4,FALSE)</f>
        <v>#N/A</v>
      </c>
      <c r="K123" s="41" t="e">
        <f>VLOOKUP($A123,'Liste de produits types'!$A$2:$E$136,5,FALSE)</f>
        <v>#N/A</v>
      </c>
      <c r="L123" s="19"/>
      <c r="M123" s="17"/>
    </row>
    <row r="124" spans="1:13" s="13" customFormat="1" ht="25.5" customHeight="1" x14ac:dyDescent="0.35">
      <c r="A124" s="36"/>
      <c r="B124" s="45"/>
      <c r="C124" s="44"/>
      <c r="D124" s="46"/>
      <c r="E124" s="118"/>
      <c r="F124" s="149"/>
      <c r="G124" s="150"/>
      <c r="H124" s="227" t="str">
        <f>IF(G124='Liste de produits types'!A156,F124,"")</f>
        <v/>
      </c>
      <c r="I124" s="39" t="e">
        <f>VLOOKUP($A124,'Liste de produits types'!$A$2:$E$136,2,FALSE)</f>
        <v>#N/A</v>
      </c>
      <c r="J124" s="40" t="e">
        <f>VLOOKUP($A124,'Liste de produits types'!$A$2:$E$136,4,FALSE)</f>
        <v>#N/A</v>
      </c>
      <c r="K124" s="41" t="e">
        <f>VLOOKUP($A124,'Liste de produits types'!$A$2:$E$136,5,FALSE)</f>
        <v>#N/A</v>
      </c>
      <c r="L124" s="19"/>
      <c r="M124" s="17"/>
    </row>
    <row r="125" spans="1:13" s="13" customFormat="1" ht="25.5" customHeight="1" x14ac:dyDescent="0.35">
      <c r="A125" s="36"/>
      <c r="B125" s="45"/>
      <c r="C125" s="44"/>
      <c r="D125" s="46"/>
      <c r="E125" s="118"/>
      <c r="F125" s="149"/>
      <c r="G125" s="150"/>
      <c r="H125" s="227" t="str">
        <f>IF(G125='Liste de produits types'!A156,F125,"")</f>
        <v/>
      </c>
      <c r="I125" s="39" t="e">
        <f>VLOOKUP($A125,'Liste de produits types'!$A$2:$E$136,2,FALSE)</f>
        <v>#N/A</v>
      </c>
      <c r="J125" s="40" t="e">
        <f>VLOOKUP($A125,'Liste de produits types'!$A$2:$E$136,4,FALSE)</f>
        <v>#N/A</v>
      </c>
      <c r="K125" s="41" t="e">
        <f>VLOOKUP($A125,'Liste de produits types'!$A$2:$E$136,5,FALSE)</f>
        <v>#N/A</v>
      </c>
      <c r="L125" s="19"/>
      <c r="M125" s="17"/>
    </row>
    <row r="126" spans="1:13" s="13" customFormat="1" ht="25.5" customHeight="1" x14ac:dyDescent="0.35">
      <c r="A126" s="36"/>
      <c r="B126" s="45"/>
      <c r="C126" s="44"/>
      <c r="D126" s="46"/>
      <c r="E126" s="118"/>
      <c r="F126" s="149"/>
      <c r="G126" s="150"/>
      <c r="H126" s="227" t="str">
        <f>IF(G126='Liste de produits types'!A156,F126,"")</f>
        <v/>
      </c>
      <c r="I126" s="39" t="e">
        <f>VLOOKUP($A126,'Liste de produits types'!$A$2:$E$136,2,FALSE)</f>
        <v>#N/A</v>
      </c>
      <c r="J126" s="40" t="e">
        <f>VLOOKUP($A126,'Liste de produits types'!$A$2:$E$136,4,FALSE)</f>
        <v>#N/A</v>
      </c>
      <c r="K126" s="41" t="e">
        <f>VLOOKUP($A126,'Liste de produits types'!$A$2:$E$136,5,FALSE)</f>
        <v>#N/A</v>
      </c>
      <c r="L126" s="19"/>
      <c r="M126" s="17"/>
    </row>
    <row r="127" spans="1:13" s="13" customFormat="1" ht="25.5" customHeight="1" x14ac:dyDescent="0.35">
      <c r="A127" s="36"/>
      <c r="B127" s="45"/>
      <c r="C127" s="44"/>
      <c r="D127" s="46"/>
      <c r="E127" s="118"/>
      <c r="F127" s="149"/>
      <c r="G127" s="150"/>
      <c r="H127" s="227" t="str">
        <f>IF(G127='Liste de produits types'!A156,F127,"")</f>
        <v/>
      </c>
      <c r="I127" s="39" t="e">
        <f>VLOOKUP($A127,'Liste de produits types'!$A$2:$E$136,2,FALSE)</f>
        <v>#N/A</v>
      </c>
      <c r="J127" s="40" t="e">
        <f>VLOOKUP($A127,'Liste de produits types'!$A$2:$E$136,4,FALSE)</f>
        <v>#N/A</v>
      </c>
      <c r="K127" s="41" t="e">
        <f>VLOOKUP($A127,'Liste de produits types'!$A$2:$E$136,5,FALSE)</f>
        <v>#N/A</v>
      </c>
      <c r="L127" s="19"/>
      <c r="M127" s="17"/>
    </row>
    <row r="128" spans="1:13" s="13" customFormat="1" ht="25.5" customHeight="1" x14ac:dyDescent="0.35">
      <c r="A128" s="36"/>
      <c r="B128" s="45"/>
      <c r="C128" s="44"/>
      <c r="D128" s="46"/>
      <c r="E128" s="118"/>
      <c r="F128" s="149"/>
      <c r="G128" s="150"/>
      <c r="H128" s="227" t="str">
        <f>IF(G128='Liste de produits types'!A156,F128,"")</f>
        <v/>
      </c>
      <c r="I128" s="39" t="e">
        <f>VLOOKUP($A128,'Liste de produits types'!$A$2:$E$136,2,FALSE)</f>
        <v>#N/A</v>
      </c>
      <c r="J128" s="40" t="e">
        <f>VLOOKUP($A128,'Liste de produits types'!$A$2:$E$136,4,FALSE)</f>
        <v>#N/A</v>
      </c>
      <c r="K128" s="41" t="e">
        <f>VLOOKUP($A128,'Liste de produits types'!$A$2:$E$136,5,FALSE)</f>
        <v>#N/A</v>
      </c>
      <c r="L128" s="19"/>
      <c r="M128" s="17"/>
    </row>
    <row r="129" spans="1:13" s="13" customFormat="1" ht="25.5" customHeight="1" x14ac:dyDescent="0.35">
      <c r="A129" s="36"/>
      <c r="B129" s="45"/>
      <c r="C129" s="44"/>
      <c r="D129" s="46"/>
      <c r="E129" s="118"/>
      <c r="F129" s="149"/>
      <c r="G129" s="150"/>
      <c r="H129" s="227" t="str">
        <f>IF(G129='Liste de produits types'!A156,F129,"")</f>
        <v/>
      </c>
      <c r="I129" s="39" t="e">
        <f>VLOOKUP($A129,'Liste de produits types'!$A$2:$E$136,2,FALSE)</f>
        <v>#N/A</v>
      </c>
      <c r="J129" s="40" t="e">
        <f>VLOOKUP($A129,'Liste de produits types'!$A$2:$E$136,4,FALSE)</f>
        <v>#N/A</v>
      </c>
      <c r="K129" s="41" t="e">
        <f>VLOOKUP($A129,'Liste de produits types'!$A$2:$E$136,5,FALSE)</f>
        <v>#N/A</v>
      </c>
      <c r="L129" s="19"/>
      <c r="M129" s="17"/>
    </row>
    <row r="130" spans="1:13" s="13" customFormat="1" ht="25.5" customHeight="1" x14ac:dyDescent="0.35">
      <c r="A130" s="36"/>
      <c r="B130" s="45"/>
      <c r="C130" s="44"/>
      <c r="D130" s="46"/>
      <c r="E130" s="118"/>
      <c r="F130" s="149"/>
      <c r="G130" s="150"/>
      <c r="H130" s="227" t="str">
        <f>IF(G130='Liste de produits types'!A156,F130,"")</f>
        <v/>
      </c>
      <c r="I130" s="39" t="e">
        <f>VLOOKUP($A130,'Liste de produits types'!$A$2:$E$136,2,FALSE)</f>
        <v>#N/A</v>
      </c>
      <c r="J130" s="40" t="e">
        <f>VLOOKUP($A130,'Liste de produits types'!$A$2:$E$136,4,FALSE)</f>
        <v>#N/A</v>
      </c>
      <c r="K130" s="41" t="e">
        <f>VLOOKUP($A130,'Liste de produits types'!$A$2:$E$136,5,FALSE)</f>
        <v>#N/A</v>
      </c>
      <c r="L130" s="19"/>
      <c r="M130" s="17"/>
    </row>
    <row r="131" spans="1:13" s="13" customFormat="1" ht="25.5" customHeight="1" x14ac:dyDescent="0.35">
      <c r="A131" s="36"/>
      <c r="B131" s="45"/>
      <c r="C131" s="44"/>
      <c r="D131" s="46"/>
      <c r="E131" s="118"/>
      <c r="F131" s="149"/>
      <c r="G131" s="150"/>
      <c r="H131" s="227" t="str">
        <f>IF(G131='Liste de produits types'!A156,F131,"")</f>
        <v/>
      </c>
      <c r="I131" s="39" t="e">
        <f>VLOOKUP($A131,'Liste de produits types'!$A$2:$E$136,2,FALSE)</f>
        <v>#N/A</v>
      </c>
      <c r="J131" s="40" t="e">
        <f>VLOOKUP($A131,'Liste de produits types'!$A$2:$E$136,4,FALSE)</f>
        <v>#N/A</v>
      </c>
      <c r="K131" s="41" t="e">
        <f>VLOOKUP($A131,'Liste de produits types'!$A$2:$E$136,5,FALSE)</f>
        <v>#N/A</v>
      </c>
      <c r="L131" s="19"/>
      <c r="M131" s="17"/>
    </row>
    <row r="132" spans="1:13" s="13" customFormat="1" ht="25.5" customHeight="1" x14ac:dyDescent="0.35">
      <c r="A132" s="36"/>
      <c r="B132" s="45"/>
      <c r="C132" s="44"/>
      <c r="D132" s="46"/>
      <c r="E132" s="118"/>
      <c r="F132" s="149"/>
      <c r="G132" s="150"/>
      <c r="H132" s="227" t="str">
        <f>IF(G132='Liste de produits types'!A156,F132,"")</f>
        <v/>
      </c>
      <c r="I132" s="39" t="e">
        <f>VLOOKUP($A132,'Liste de produits types'!$A$2:$E$136,2,FALSE)</f>
        <v>#N/A</v>
      </c>
      <c r="J132" s="40" t="e">
        <f>VLOOKUP($A132,'Liste de produits types'!$A$2:$E$136,4,FALSE)</f>
        <v>#N/A</v>
      </c>
      <c r="K132" s="41" t="e">
        <f>VLOOKUP($A132,'Liste de produits types'!$A$2:$E$136,5,FALSE)</f>
        <v>#N/A</v>
      </c>
      <c r="L132" s="19"/>
      <c r="M132" s="17"/>
    </row>
    <row r="133" spans="1:13" s="13" customFormat="1" ht="25.5" customHeight="1" x14ac:dyDescent="0.35">
      <c r="A133" s="36"/>
      <c r="B133" s="45"/>
      <c r="C133" s="44"/>
      <c r="D133" s="46"/>
      <c r="E133" s="118"/>
      <c r="F133" s="149"/>
      <c r="G133" s="150"/>
      <c r="H133" s="227" t="str">
        <f>IF(G133='Liste de produits types'!A156,F133,"")</f>
        <v/>
      </c>
      <c r="I133" s="39" t="e">
        <f>VLOOKUP($A133,'Liste de produits types'!$A$2:$E$136,2,FALSE)</f>
        <v>#N/A</v>
      </c>
      <c r="J133" s="40" t="e">
        <f>VLOOKUP($A133,'Liste de produits types'!$A$2:$E$136,4,FALSE)</f>
        <v>#N/A</v>
      </c>
      <c r="K133" s="41" t="e">
        <f>VLOOKUP($A133,'Liste de produits types'!$A$2:$E$136,5,FALSE)</f>
        <v>#N/A</v>
      </c>
      <c r="L133" s="19"/>
      <c r="M133" s="17"/>
    </row>
    <row r="134" spans="1:13" s="13" customFormat="1" ht="25.5" customHeight="1" x14ac:dyDescent="0.35">
      <c r="A134" s="36"/>
      <c r="B134" s="45"/>
      <c r="C134" s="44"/>
      <c r="D134" s="46"/>
      <c r="E134" s="118"/>
      <c r="F134" s="149"/>
      <c r="G134" s="150"/>
      <c r="H134" s="227" t="str">
        <f>IF(G134='Liste de produits types'!A156,F134,"")</f>
        <v/>
      </c>
      <c r="I134" s="39" t="e">
        <f>VLOOKUP($A134,'Liste de produits types'!$A$2:$E$136,2,FALSE)</f>
        <v>#N/A</v>
      </c>
      <c r="J134" s="40" t="e">
        <f>VLOOKUP($A134,'Liste de produits types'!$A$2:$E$136,4,FALSE)</f>
        <v>#N/A</v>
      </c>
      <c r="K134" s="41" t="e">
        <f>VLOOKUP($A134,'Liste de produits types'!$A$2:$E$136,5,FALSE)</f>
        <v>#N/A</v>
      </c>
      <c r="L134" s="19"/>
      <c r="M134" s="17"/>
    </row>
    <row r="135" spans="1:13" s="13" customFormat="1" ht="25.5" customHeight="1" x14ac:dyDescent="0.35">
      <c r="A135" s="36"/>
      <c r="B135" s="45"/>
      <c r="C135" s="44"/>
      <c r="D135" s="46"/>
      <c r="E135" s="118"/>
      <c r="F135" s="149"/>
      <c r="G135" s="150"/>
      <c r="H135" s="227" t="str">
        <f>IF(G135='Liste de produits types'!A156,F135,"")</f>
        <v/>
      </c>
      <c r="I135" s="39" t="e">
        <f>VLOOKUP($A135,'Liste de produits types'!$A$2:$E$136,2,FALSE)</f>
        <v>#N/A</v>
      </c>
      <c r="J135" s="40" t="e">
        <f>VLOOKUP($A135,'Liste de produits types'!$A$2:$E$136,4,FALSE)</f>
        <v>#N/A</v>
      </c>
      <c r="K135" s="41" t="e">
        <f>VLOOKUP($A135,'Liste de produits types'!$A$2:$E$136,5,FALSE)</f>
        <v>#N/A</v>
      </c>
      <c r="L135" s="19"/>
      <c r="M135" s="17"/>
    </row>
    <row r="136" spans="1:13" s="13" customFormat="1" ht="25.5" customHeight="1" x14ac:dyDescent="0.35">
      <c r="A136" s="36"/>
      <c r="B136" s="45"/>
      <c r="C136" s="44"/>
      <c r="D136" s="46"/>
      <c r="E136" s="118"/>
      <c r="F136" s="149"/>
      <c r="G136" s="150"/>
      <c r="H136" s="227" t="str">
        <f>IF(G136='Liste de produits types'!A156,F136,"")</f>
        <v/>
      </c>
      <c r="I136" s="39" t="e">
        <f>VLOOKUP($A136,'Liste de produits types'!$A$2:$E$136,2,FALSE)</f>
        <v>#N/A</v>
      </c>
      <c r="J136" s="40" t="e">
        <f>VLOOKUP($A136,'Liste de produits types'!$A$2:$E$136,4,FALSE)</f>
        <v>#N/A</v>
      </c>
      <c r="K136" s="41" t="e">
        <f>VLOOKUP($A136,'Liste de produits types'!$A$2:$E$136,5,FALSE)</f>
        <v>#N/A</v>
      </c>
      <c r="L136" s="19"/>
      <c r="M136" s="17"/>
    </row>
    <row r="137" spans="1:13" s="13" customFormat="1" ht="25.5" customHeight="1" x14ac:dyDescent="0.35">
      <c r="A137" s="36"/>
      <c r="B137" s="45"/>
      <c r="C137" s="44"/>
      <c r="D137" s="46"/>
      <c r="E137" s="118"/>
      <c r="F137" s="149"/>
      <c r="G137" s="150"/>
      <c r="H137" s="227" t="str">
        <f>IF(G137='Liste de produits types'!A156,F137,"")</f>
        <v/>
      </c>
      <c r="I137" s="39" t="e">
        <f>VLOOKUP($A137,'Liste de produits types'!$A$2:$E$136,2,FALSE)</f>
        <v>#N/A</v>
      </c>
      <c r="J137" s="40" t="e">
        <f>VLOOKUP($A137,'Liste de produits types'!$A$2:$E$136,4,FALSE)</f>
        <v>#N/A</v>
      </c>
      <c r="K137" s="41" t="e">
        <f>VLOOKUP($A137,'Liste de produits types'!$A$2:$E$136,5,FALSE)</f>
        <v>#N/A</v>
      </c>
      <c r="L137" s="19"/>
      <c r="M137" s="17"/>
    </row>
    <row r="138" spans="1:13" s="13" customFormat="1" ht="25.5" customHeight="1" x14ac:dyDescent="0.35">
      <c r="A138" s="36"/>
      <c r="B138" s="45"/>
      <c r="C138" s="44"/>
      <c r="D138" s="46"/>
      <c r="E138" s="118"/>
      <c r="F138" s="149"/>
      <c r="G138" s="150"/>
      <c r="H138" s="227" t="str">
        <f>IF(G138='Liste de produits types'!A156,F138,"")</f>
        <v/>
      </c>
      <c r="I138" s="39" t="e">
        <f>VLOOKUP($A138,'Liste de produits types'!$A$2:$E$136,2,FALSE)</f>
        <v>#N/A</v>
      </c>
      <c r="J138" s="40" t="e">
        <f>VLOOKUP($A138,'Liste de produits types'!$A$2:$E$136,4,FALSE)</f>
        <v>#N/A</v>
      </c>
      <c r="K138" s="41" t="e">
        <f>VLOOKUP($A138,'Liste de produits types'!$A$2:$E$136,5,FALSE)</f>
        <v>#N/A</v>
      </c>
      <c r="L138" s="19"/>
      <c r="M138" s="17"/>
    </row>
    <row r="139" spans="1:13" s="13" customFormat="1" ht="25.5" customHeight="1" x14ac:dyDescent="0.35">
      <c r="A139" s="36"/>
      <c r="B139" s="45"/>
      <c r="C139" s="44"/>
      <c r="D139" s="46"/>
      <c r="E139" s="118"/>
      <c r="F139" s="149"/>
      <c r="G139" s="150"/>
      <c r="H139" s="227" t="str">
        <f>IF(G139='Liste de produits types'!A156,F139,"")</f>
        <v/>
      </c>
      <c r="I139" s="39" t="e">
        <f>VLOOKUP($A139,'Liste de produits types'!$A$2:$E$136,2,FALSE)</f>
        <v>#N/A</v>
      </c>
      <c r="J139" s="40" t="e">
        <f>VLOOKUP($A139,'Liste de produits types'!$A$2:$E$136,4,FALSE)</f>
        <v>#N/A</v>
      </c>
      <c r="K139" s="41" t="e">
        <f>VLOOKUP($A139,'Liste de produits types'!$A$2:$E$136,5,FALSE)</f>
        <v>#N/A</v>
      </c>
      <c r="L139" s="19"/>
      <c r="M139" s="17"/>
    </row>
    <row r="140" spans="1:13" s="13" customFormat="1" ht="25.5" customHeight="1" x14ac:dyDescent="0.35">
      <c r="A140" s="36"/>
      <c r="B140" s="45"/>
      <c r="C140" s="44"/>
      <c r="D140" s="46"/>
      <c r="E140" s="118"/>
      <c r="F140" s="149"/>
      <c r="G140" s="150"/>
      <c r="H140" s="227" t="str">
        <f>IF(G140='Liste de produits types'!A156,F140,"")</f>
        <v/>
      </c>
      <c r="I140" s="39" t="e">
        <f>VLOOKUP($A140,'Liste de produits types'!$A$2:$E$136,2,FALSE)</f>
        <v>#N/A</v>
      </c>
      <c r="J140" s="40" t="e">
        <f>VLOOKUP($A140,'Liste de produits types'!$A$2:$E$136,4,FALSE)</f>
        <v>#N/A</v>
      </c>
      <c r="K140" s="41" t="e">
        <f>VLOOKUP($A140,'Liste de produits types'!$A$2:$E$136,5,FALSE)</f>
        <v>#N/A</v>
      </c>
      <c r="L140" s="19"/>
      <c r="M140" s="17"/>
    </row>
    <row r="141" spans="1:13" s="13" customFormat="1" ht="25.5" customHeight="1" x14ac:dyDescent="0.35">
      <c r="A141" s="36"/>
      <c r="B141" s="45"/>
      <c r="C141" s="44"/>
      <c r="D141" s="46"/>
      <c r="E141" s="118"/>
      <c r="F141" s="149"/>
      <c r="G141" s="150"/>
      <c r="H141" s="227" t="str">
        <f>IF(G141='Liste de produits types'!A156,F141,"")</f>
        <v/>
      </c>
      <c r="I141" s="39" t="e">
        <f>VLOOKUP($A141,'Liste de produits types'!$A$2:$E$136,2,FALSE)</f>
        <v>#N/A</v>
      </c>
      <c r="J141" s="40" t="e">
        <f>VLOOKUP($A141,'Liste de produits types'!$A$2:$E$136,4,FALSE)</f>
        <v>#N/A</v>
      </c>
      <c r="K141" s="41" t="e">
        <f>VLOOKUP($A141,'Liste de produits types'!$A$2:$E$136,5,FALSE)</f>
        <v>#N/A</v>
      </c>
      <c r="L141" s="19"/>
      <c r="M141" s="17"/>
    </row>
    <row r="142" spans="1:13" s="13" customFormat="1" ht="25.5" customHeight="1" x14ac:dyDescent="0.35">
      <c r="A142" s="36"/>
      <c r="B142" s="45"/>
      <c r="C142" s="44"/>
      <c r="D142" s="46"/>
      <c r="E142" s="118"/>
      <c r="F142" s="149"/>
      <c r="G142" s="150"/>
      <c r="H142" s="227" t="str">
        <f>IF(G142='Liste de produits types'!A156,F142,"")</f>
        <v/>
      </c>
      <c r="I142" s="39" t="e">
        <f>VLOOKUP($A142,'Liste de produits types'!$A$2:$E$136,2,FALSE)</f>
        <v>#N/A</v>
      </c>
      <c r="J142" s="40" t="e">
        <f>VLOOKUP($A142,'Liste de produits types'!$A$2:$E$136,4,FALSE)</f>
        <v>#N/A</v>
      </c>
      <c r="K142" s="41" t="e">
        <f>VLOOKUP($A142,'Liste de produits types'!$A$2:$E$136,5,FALSE)</f>
        <v>#N/A</v>
      </c>
      <c r="L142" s="19"/>
      <c r="M142" s="17"/>
    </row>
    <row r="143" spans="1:13" s="13" customFormat="1" ht="25.5" customHeight="1" x14ac:dyDescent="0.35">
      <c r="A143" s="36"/>
      <c r="B143" s="45"/>
      <c r="C143" s="44"/>
      <c r="D143" s="46"/>
      <c r="E143" s="118"/>
      <c r="F143" s="149"/>
      <c r="G143" s="150"/>
      <c r="H143" s="227" t="str">
        <f>IF(G143='Liste de produits types'!A156,F143,"")</f>
        <v/>
      </c>
      <c r="I143" s="39" t="e">
        <f>VLOOKUP($A143,'Liste de produits types'!$A$2:$E$136,2,FALSE)</f>
        <v>#N/A</v>
      </c>
      <c r="J143" s="40" t="e">
        <f>VLOOKUP($A143,'Liste de produits types'!$A$2:$E$136,4,FALSE)</f>
        <v>#N/A</v>
      </c>
      <c r="K143" s="41" t="e">
        <f>VLOOKUP($A143,'Liste de produits types'!$A$2:$E$136,5,FALSE)</f>
        <v>#N/A</v>
      </c>
      <c r="L143" s="19"/>
      <c r="M143" s="17"/>
    </row>
    <row r="144" spans="1:13" s="13" customFormat="1" ht="25.5" customHeight="1" x14ac:dyDescent="0.35">
      <c r="A144" s="36"/>
      <c r="B144" s="45"/>
      <c r="C144" s="44"/>
      <c r="D144" s="46"/>
      <c r="E144" s="118"/>
      <c r="F144" s="149"/>
      <c r="G144" s="150"/>
      <c r="H144" s="227" t="str">
        <f>IF(G144='Liste de produits types'!A156,F144,"")</f>
        <v/>
      </c>
      <c r="I144" s="39" t="e">
        <f>VLOOKUP($A144,'Liste de produits types'!$A$2:$E$136,2,FALSE)</f>
        <v>#N/A</v>
      </c>
      <c r="J144" s="40" t="e">
        <f>VLOOKUP($A144,'Liste de produits types'!$A$2:$E$136,4,FALSE)</f>
        <v>#N/A</v>
      </c>
      <c r="K144" s="41" t="e">
        <f>VLOOKUP($A144,'Liste de produits types'!$A$2:$E$136,5,FALSE)</f>
        <v>#N/A</v>
      </c>
      <c r="L144" s="19"/>
      <c r="M144" s="17"/>
    </row>
    <row r="145" spans="1:13" s="13" customFormat="1" ht="25.5" customHeight="1" x14ac:dyDescent="0.35">
      <c r="A145" s="36"/>
      <c r="B145" s="45"/>
      <c r="C145" s="44"/>
      <c r="D145" s="46"/>
      <c r="E145" s="118"/>
      <c r="F145" s="149"/>
      <c r="G145" s="150"/>
      <c r="H145" s="227" t="str">
        <f>IF(G145='Liste de produits types'!A156,F145,"")</f>
        <v/>
      </c>
      <c r="I145" s="39" t="e">
        <f>VLOOKUP($A145,'Liste de produits types'!$A$2:$E$136,2,FALSE)</f>
        <v>#N/A</v>
      </c>
      <c r="J145" s="40" t="e">
        <f>VLOOKUP($A145,'Liste de produits types'!$A$2:$E$136,4,FALSE)</f>
        <v>#N/A</v>
      </c>
      <c r="K145" s="41" t="e">
        <f>VLOOKUP($A145,'Liste de produits types'!$A$2:$E$136,5,FALSE)</f>
        <v>#N/A</v>
      </c>
      <c r="L145" s="19"/>
      <c r="M145" s="17"/>
    </row>
    <row r="146" spans="1:13" s="13" customFormat="1" ht="25.5" customHeight="1" x14ac:dyDescent="0.35">
      <c r="A146" s="36"/>
      <c r="B146" s="45"/>
      <c r="C146" s="44"/>
      <c r="D146" s="46"/>
      <c r="E146" s="118"/>
      <c r="F146" s="149"/>
      <c r="G146" s="150"/>
      <c r="H146" s="227" t="str">
        <f>IF(G146='Liste de produits types'!A156,F146,"")</f>
        <v/>
      </c>
      <c r="I146" s="39" t="e">
        <f>VLOOKUP($A146,'Liste de produits types'!$A$2:$E$136,2,FALSE)</f>
        <v>#N/A</v>
      </c>
      <c r="J146" s="40" t="e">
        <f>VLOOKUP($A146,'Liste de produits types'!$A$2:$E$136,4,FALSE)</f>
        <v>#N/A</v>
      </c>
      <c r="K146" s="41" t="e">
        <f>VLOOKUP($A146,'Liste de produits types'!$A$2:$E$136,5,FALSE)</f>
        <v>#N/A</v>
      </c>
      <c r="L146" s="19"/>
      <c r="M146" s="17"/>
    </row>
    <row r="147" spans="1:13" s="13" customFormat="1" ht="25.5" customHeight="1" x14ac:dyDescent="0.35">
      <c r="A147" s="36"/>
      <c r="B147" s="45"/>
      <c r="C147" s="44"/>
      <c r="D147" s="46"/>
      <c r="E147" s="118"/>
      <c r="F147" s="149"/>
      <c r="G147" s="150"/>
      <c r="H147" s="227" t="str">
        <f>IF(G147='Liste de produits types'!A156,F147,"")</f>
        <v/>
      </c>
      <c r="I147" s="39" t="e">
        <f>VLOOKUP($A147,'Liste de produits types'!$A$2:$E$136,2,FALSE)</f>
        <v>#N/A</v>
      </c>
      <c r="J147" s="40" t="e">
        <f>VLOOKUP($A147,'Liste de produits types'!$A$2:$E$136,4,FALSE)</f>
        <v>#N/A</v>
      </c>
      <c r="K147" s="41" t="e">
        <f>VLOOKUP($A147,'Liste de produits types'!$A$2:$E$136,5,FALSE)</f>
        <v>#N/A</v>
      </c>
      <c r="L147" s="19"/>
      <c r="M147" s="17"/>
    </row>
    <row r="148" spans="1:13" s="13" customFormat="1" ht="25.5" customHeight="1" x14ac:dyDescent="0.35">
      <c r="A148" s="36"/>
      <c r="B148" s="45"/>
      <c r="C148" s="44"/>
      <c r="D148" s="46"/>
      <c r="E148" s="118"/>
      <c r="F148" s="149"/>
      <c r="G148" s="150"/>
      <c r="H148" s="227" t="str">
        <f>IF(G148='Liste de produits types'!A156,F148,"")</f>
        <v/>
      </c>
      <c r="I148" s="39" t="e">
        <f>VLOOKUP($A148,'Liste de produits types'!$A$2:$E$136,2,FALSE)</f>
        <v>#N/A</v>
      </c>
      <c r="J148" s="40" t="e">
        <f>VLOOKUP($A148,'Liste de produits types'!$A$2:$E$136,4,FALSE)</f>
        <v>#N/A</v>
      </c>
      <c r="K148" s="41" t="e">
        <f>VLOOKUP($A148,'Liste de produits types'!$A$2:$E$136,5,FALSE)</f>
        <v>#N/A</v>
      </c>
      <c r="L148" s="19"/>
      <c r="M148" s="17"/>
    </row>
    <row r="149" spans="1:13" s="13" customFormat="1" ht="25.5" customHeight="1" x14ac:dyDescent="0.35">
      <c r="A149" s="36"/>
      <c r="B149" s="45"/>
      <c r="C149" s="44"/>
      <c r="D149" s="46"/>
      <c r="E149" s="118"/>
      <c r="F149" s="149"/>
      <c r="G149" s="150"/>
      <c r="H149" s="227" t="str">
        <f>IF(G149='Liste de produits types'!A156,F149,"")</f>
        <v/>
      </c>
      <c r="I149" s="39" t="e">
        <f>VLOOKUP($A149,'Liste de produits types'!$A$2:$E$136,2,FALSE)</f>
        <v>#N/A</v>
      </c>
      <c r="J149" s="40" t="e">
        <f>VLOOKUP($A149,'Liste de produits types'!$A$2:$E$136,4,FALSE)</f>
        <v>#N/A</v>
      </c>
      <c r="K149" s="41" t="e">
        <f>VLOOKUP($A149,'Liste de produits types'!$A$2:$E$136,5,FALSE)</f>
        <v>#N/A</v>
      </c>
      <c r="L149" s="19"/>
      <c r="M149" s="17"/>
    </row>
    <row r="150" spans="1:13" s="13" customFormat="1" ht="25.5" customHeight="1" x14ac:dyDescent="0.35">
      <c r="A150" s="36"/>
      <c r="B150" s="45"/>
      <c r="C150" s="44"/>
      <c r="D150" s="46"/>
      <c r="E150" s="118"/>
      <c r="F150" s="149"/>
      <c r="G150" s="150"/>
      <c r="H150" s="227" t="str">
        <f>IF(G150='Liste de produits types'!A156,F150,"")</f>
        <v/>
      </c>
      <c r="I150" s="39" t="e">
        <f>VLOOKUP($A150,'Liste de produits types'!$A$2:$E$136,2,FALSE)</f>
        <v>#N/A</v>
      </c>
      <c r="J150" s="40" t="e">
        <f>VLOOKUP($A150,'Liste de produits types'!$A$2:$E$136,4,FALSE)</f>
        <v>#N/A</v>
      </c>
      <c r="K150" s="41" t="e">
        <f>VLOOKUP($A150,'Liste de produits types'!$A$2:$E$136,5,FALSE)</f>
        <v>#N/A</v>
      </c>
      <c r="L150" s="19"/>
      <c r="M150" s="17"/>
    </row>
    <row r="151" spans="1:13" s="13" customFormat="1" ht="25.5" customHeight="1" x14ac:dyDescent="0.35">
      <c r="A151" s="36"/>
      <c r="B151" s="45"/>
      <c r="C151" s="44"/>
      <c r="D151" s="46"/>
      <c r="E151" s="118"/>
      <c r="F151" s="149"/>
      <c r="G151" s="150"/>
      <c r="H151" s="227" t="str">
        <f>IF(G151='Liste de produits types'!A156,F151,"")</f>
        <v/>
      </c>
      <c r="I151" s="39" t="e">
        <f>VLOOKUP($A151,'Liste de produits types'!$A$2:$E$136,2,FALSE)</f>
        <v>#N/A</v>
      </c>
      <c r="J151" s="40" t="e">
        <f>VLOOKUP($A151,'Liste de produits types'!$A$2:$E$136,4,FALSE)</f>
        <v>#N/A</v>
      </c>
      <c r="K151" s="41" t="e">
        <f>VLOOKUP($A151,'Liste de produits types'!$A$2:$E$136,5,FALSE)</f>
        <v>#N/A</v>
      </c>
      <c r="L151" s="19"/>
      <c r="M151" s="17"/>
    </row>
    <row r="152" spans="1:13" s="13" customFormat="1" ht="25.5" customHeight="1" x14ac:dyDescent="0.35">
      <c r="A152" s="36"/>
      <c r="B152" s="45"/>
      <c r="C152" s="44"/>
      <c r="D152" s="46"/>
      <c r="E152" s="118"/>
      <c r="F152" s="149"/>
      <c r="G152" s="150"/>
      <c r="H152" s="227" t="str">
        <f>IF(G152='Liste de produits types'!A156,F152,"")</f>
        <v/>
      </c>
      <c r="I152" s="39" t="e">
        <f>VLOOKUP($A152,'Liste de produits types'!$A$2:$E$136,2,FALSE)</f>
        <v>#N/A</v>
      </c>
      <c r="J152" s="40" t="e">
        <f>VLOOKUP($A152,'Liste de produits types'!$A$2:$E$136,4,FALSE)</f>
        <v>#N/A</v>
      </c>
      <c r="K152" s="41" t="e">
        <f>VLOOKUP($A152,'Liste de produits types'!$A$2:$E$136,5,FALSE)</f>
        <v>#N/A</v>
      </c>
      <c r="L152" s="19"/>
      <c r="M152" s="17"/>
    </row>
    <row r="153" spans="1:13" s="13" customFormat="1" ht="25.5" customHeight="1" x14ac:dyDescent="0.35">
      <c r="A153" s="36"/>
      <c r="B153" s="45"/>
      <c r="C153" s="44"/>
      <c r="D153" s="46"/>
      <c r="E153" s="118"/>
      <c r="F153" s="149"/>
      <c r="G153" s="150"/>
      <c r="H153" s="227" t="str">
        <f>IF(G153='Liste de produits types'!A156,F153,"")</f>
        <v/>
      </c>
      <c r="I153" s="39" t="e">
        <f>VLOOKUP($A153,'Liste de produits types'!$A$2:$E$136,2,FALSE)</f>
        <v>#N/A</v>
      </c>
      <c r="J153" s="40" t="e">
        <f>VLOOKUP($A153,'Liste de produits types'!$A$2:$E$136,4,FALSE)</f>
        <v>#N/A</v>
      </c>
      <c r="K153" s="41" t="e">
        <f>VLOOKUP($A153,'Liste de produits types'!$A$2:$E$136,5,FALSE)</f>
        <v>#N/A</v>
      </c>
      <c r="L153" s="19"/>
      <c r="M153" s="17"/>
    </row>
    <row r="154" spans="1:13" s="13" customFormat="1" ht="25.5" customHeight="1" x14ac:dyDescent="0.35">
      <c r="A154" s="36"/>
      <c r="B154" s="45"/>
      <c r="C154" s="44"/>
      <c r="D154" s="46"/>
      <c r="E154" s="118"/>
      <c r="F154" s="149"/>
      <c r="G154" s="150"/>
      <c r="H154" s="227" t="str">
        <f>IF(G154='Liste de produits types'!A156,F154,"")</f>
        <v/>
      </c>
      <c r="I154" s="39" t="e">
        <f>VLOOKUP($A154,'Liste de produits types'!$A$2:$E$136,2,FALSE)</f>
        <v>#N/A</v>
      </c>
      <c r="J154" s="40" t="e">
        <f>VLOOKUP($A154,'Liste de produits types'!$A$2:$E$136,4,FALSE)</f>
        <v>#N/A</v>
      </c>
      <c r="K154" s="41" t="e">
        <f>VLOOKUP($A154,'Liste de produits types'!$A$2:$E$136,5,FALSE)</f>
        <v>#N/A</v>
      </c>
      <c r="L154" s="19"/>
      <c r="M154" s="17"/>
    </row>
    <row r="155" spans="1:13" s="13" customFormat="1" ht="25.5" customHeight="1" x14ac:dyDescent="0.35">
      <c r="A155" s="36"/>
      <c r="B155" s="45"/>
      <c r="C155" s="44"/>
      <c r="D155" s="46"/>
      <c r="E155" s="118"/>
      <c r="F155" s="149"/>
      <c r="G155" s="150"/>
      <c r="H155" s="227" t="str">
        <f>IF(G155='Liste de produits types'!A156,F155,"")</f>
        <v/>
      </c>
      <c r="I155" s="39" t="e">
        <f>VLOOKUP($A155,'Liste de produits types'!$A$2:$E$136,2,FALSE)</f>
        <v>#N/A</v>
      </c>
      <c r="J155" s="40" t="e">
        <f>VLOOKUP($A155,'Liste de produits types'!$A$2:$E$136,4,FALSE)</f>
        <v>#N/A</v>
      </c>
      <c r="K155" s="41" t="e">
        <f>VLOOKUP($A155,'Liste de produits types'!$A$2:$E$136,5,FALSE)</f>
        <v>#N/A</v>
      </c>
      <c r="L155" s="19"/>
      <c r="M155" s="17"/>
    </row>
    <row r="156" spans="1:13" s="13" customFormat="1" ht="25.5" customHeight="1" x14ac:dyDescent="0.35">
      <c r="A156" s="36"/>
      <c r="B156" s="45"/>
      <c r="C156" s="44"/>
      <c r="D156" s="46"/>
      <c r="E156" s="118"/>
      <c r="F156" s="149"/>
      <c r="G156" s="150"/>
      <c r="H156" s="227" t="str">
        <f>IF(G156='Liste de produits types'!A156,F156,"")</f>
        <v/>
      </c>
      <c r="I156" s="39" t="e">
        <f>VLOOKUP($A156,'Liste de produits types'!$A$2:$E$136,2,FALSE)</f>
        <v>#N/A</v>
      </c>
      <c r="J156" s="40" t="e">
        <f>VLOOKUP($A156,'Liste de produits types'!$A$2:$E$136,4,FALSE)</f>
        <v>#N/A</v>
      </c>
      <c r="K156" s="41" t="e">
        <f>VLOOKUP($A156,'Liste de produits types'!$A$2:$E$136,5,FALSE)</f>
        <v>#N/A</v>
      </c>
      <c r="L156" s="19"/>
      <c r="M156" s="17"/>
    </row>
    <row r="157" spans="1:13" s="13" customFormat="1" ht="25.5" customHeight="1" x14ac:dyDescent="0.35">
      <c r="A157" s="36"/>
      <c r="B157" s="45"/>
      <c r="C157" s="44"/>
      <c r="D157" s="46"/>
      <c r="E157" s="118"/>
      <c r="F157" s="149"/>
      <c r="G157" s="150"/>
      <c r="H157" s="227" t="str">
        <f>IF(G157='Liste de produits types'!A156,F157,"")</f>
        <v/>
      </c>
      <c r="I157" s="39" t="e">
        <f>VLOOKUP($A157,'Liste de produits types'!$A$2:$E$136,2,FALSE)</f>
        <v>#N/A</v>
      </c>
      <c r="J157" s="40" t="e">
        <f>VLOOKUP($A157,'Liste de produits types'!$A$2:$E$136,4,FALSE)</f>
        <v>#N/A</v>
      </c>
      <c r="K157" s="41" t="e">
        <f>VLOOKUP($A157,'Liste de produits types'!$A$2:$E$136,5,FALSE)</f>
        <v>#N/A</v>
      </c>
      <c r="L157" s="19"/>
      <c r="M157" s="17"/>
    </row>
    <row r="158" spans="1:13" s="13" customFormat="1" ht="25.5" customHeight="1" x14ac:dyDescent="0.35">
      <c r="A158" s="36"/>
      <c r="B158" s="45"/>
      <c r="C158" s="44"/>
      <c r="D158" s="46"/>
      <c r="E158" s="118"/>
      <c r="F158" s="149"/>
      <c r="G158" s="150"/>
      <c r="H158" s="227" t="str">
        <f>IF(G158='Liste de produits types'!A156,F158,"")</f>
        <v/>
      </c>
      <c r="I158" s="39" t="e">
        <f>VLOOKUP($A158,'Liste de produits types'!$A$2:$E$136,2,FALSE)</f>
        <v>#N/A</v>
      </c>
      <c r="J158" s="40" t="e">
        <f>VLOOKUP($A158,'Liste de produits types'!$A$2:$E$136,4,FALSE)</f>
        <v>#N/A</v>
      </c>
      <c r="K158" s="41" t="e">
        <f>VLOOKUP($A158,'Liste de produits types'!$A$2:$E$136,5,FALSE)</f>
        <v>#N/A</v>
      </c>
      <c r="L158" s="19"/>
      <c r="M158" s="17"/>
    </row>
    <row r="159" spans="1:13" s="13" customFormat="1" ht="25.5" customHeight="1" x14ac:dyDescent="0.35">
      <c r="A159" s="36"/>
      <c r="B159" s="45"/>
      <c r="C159" s="44"/>
      <c r="D159" s="46"/>
      <c r="E159" s="118"/>
      <c r="F159" s="149"/>
      <c r="G159" s="150"/>
      <c r="H159" s="227" t="str">
        <f>IF(G159='Liste de produits types'!A156,F159,"")</f>
        <v/>
      </c>
      <c r="I159" s="39" t="e">
        <f>VLOOKUP($A159,'Liste de produits types'!$A$2:$E$136,2,FALSE)</f>
        <v>#N/A</v>
      </c>
      <c r="J159" s="40" t="e">
        <f>VLOOKUP($A159,'Liste de produits types'!$A$2:$E$136,4,FALSE)</f>
        <v>#N/A</v>
      </c>
      <c r="K159" s="41" t="e">
        <f>VLOOKUP($A159,'Liste de produits types'!$A$2:$E$136,5,FALSE)</f>
        <v>#N/A</v>
      </c>
      <c r="L159" s="19"/>
      <c r="M159" s="17"/>
    </row>
    <row r="160" spans="1:13" s="13" customFormat="1" ht="25.5" customHeight="1" x14ac:dyDescent="0.35">
      <c r="A160" s="36"/>
      <c r="B160" s="45"/>
      <c r="C160" s="44"/>
      <c r="D160" s="46"/>
      <c r="E160" s="118"/>
      <c r="F160" s="149"/>
      <c r="G160" s="150"/>
      <c r="H160" s="227" t="str">
        <f>IF(G160='Liste de produits types'!A156,F160,"")</f>
        <v/>
      </c>
      <c r="I160" s="39" t="e">
        <f>VLOOKUP($A160,'Liste de produits types'!$A$2:$E$136,2,FALSE)</f>
        <v>#N/A</v>
      </c>
      <c r="J160" s="40" t="e">
        <f>VLOOKUP($A160,'Liste de produits types'!$A$2:$E$136,4,FALSE)</f>
        <v>#N/A</v>
      </c>
      <c r="K160" s="41" t="e">
        <f>VLOOKUP($A160,'Liste de produits types'!$A$2:$E$136,5,FALSE)</f>
        <v>#N/A</v>
      </c>
      <c r="L160" s="19"/>
      <c r="M160" s="17"/>
    </row>
    <row r="161" spans="1:13" s="13" customFormat="1" ht="25.5" customHeight="1" x14ac:dyDescent="0.35">
      <c r="A161" s="36"/>
      <c r="B161" s="45"/>
      <c r="C161" s="44"/>
      <c r="D161" s="46"/>
      <c r="E161" s="118"/>
      <c r="F161" s="149"/>
      <c r="G161" s="150"/>
      <c r="H161" s="227" t="str">
        <f>IF(G161='Liste de produits types'!A156,F161,"")</f>
        <v/>
      </c>
      <c r="I161" s="39" t="e">
        <f>VLOOKUP($A161,'Liste de produits types'!$A$2:$E$136,2,FALSE)</f>
        <v>#N/A</v>
      </c>
      <c r="J161" s="40" t="e">
        <f>VLOOKUP($A161,'Liste de produits types'!$A$2:$E$136,4,FALSE)</f>
        <v>#N/A</v>
      </c>
      <c r="K161" s="41" t="e">
        <f>VLOOKUP($A161,'Liste de produits types'!$A$2:$E$136,5,FALSE)</f>
        <v>#N/A</v>
      </c>
      <c r="L161" s="19"/>
      <c r="M161" s="17"/>
    </row>
    <row r="162" spans="1:13" s="13" customFormat="1" ht="25.5" customHeight="1" x14ac:dyDescent="0.35">
      <c r="A162" s="36"/>
      <c r="B162" s="45"/>
      <c r="C162" s="44"/>
      <c r="D162" s="46"/>
      <c r="E162" s="118"/>
      <c r="F162" s="149"/>
      <c r="G162" s="150"/>
      <c r="H162" s="227" t="str">
        <f>IF(G162='Liste de produits types'!A156,F162,"")</f>
        <v/>
      </c>
      <c r="I162" s="39" t="e">
        <f>VLOOKUP($A162,'Liste de produits types'!$A$2:$E$136,2,FALSE)</f>
        <v>#N/A</v>
      </c>
      <c r="J162" s="40" t="e">
        <f>VLOOKUP($A162,'Liste de produits types'!$A$2:$E$136,4,FALSE)</f>
        <v>#N/A</v>
      </c>
      <c r="K162" s="41" t="e">
        <f>VLOOKUP($A162,'Liste de produits types'!$A$2:$E$136,5,FALSE)</f>
        <v>#N/A</v>
      </c>
      <c r="L162" s="19"/>
      <c r="M162" s="17"/>
    </row>
    <row r="163" spans="1:13" s="13" customFormat="1" ht="25.5" customHeight="1" x14ac:dyDescent="0.35">
      <c r="A163" s="36"/>
      <c r="B163" s="45"/>
      <c r="C163" s="44"/>
      <c r="D163" s="46"/>
      <c r="E163" s="118"/>
      <c r="F163" s="149"/>
      <c r="G163" s="150"/>
      <c r="H163" s="227" t="str">
        <f>IF(G163='Liste de produits types'!A156,F163,"")</f>
        <v/>
      </c>
      <c r="I163" s="39" t="e">
        <f>VLOOKUP($A163,'Liste de produits types'!$A$2:$E$136,2,FALSE)</f>
        <v>#N/A</v>
      </c>
      <c r="J163" s="40" t="e">
        <f>VLOOKUP($A163,'Liste de produits types'!$A$2:$E$136,4,FALSE)</f>
        <v>#N/A</v>
      </c>
      <c r="K163" s="41" t="e">
        <f>VLOOKUP($A163,'Liste de produits types'!$A$2:$E$136,5,FALSE)</f>
        <v>#N/A</v>
      </c>
      <c r="L163" s="19"/>
      <c r="M163" s="17"/>
    </row>
    <row r="164" spans="1:13" s="13" customFormat="1" ht="25.5" customHeight="1" x14ac:dyDescent="0.35">
      <c r="A164" s="36"/>
      <c r="B164" s="45"/>
      <c r="C164" s="44"/>
      <c r="D164" s="46"/>
      <c r="E164" s="118"/>
      <c r="F164" s="149"/>
      <c r="G164" s="150"/>
      <c r="H164" s="227" t="str">
        <f>IF(G164='Liste de produits types'!A156,F164,"")</f>
        <v/>
      </c>
      <c r="I164" s="39" t="e">
        <f>VLOOKUP($A164,'Liste de produits types'!$A$2:$E$136,2,FALSE)</f>
        <v>#N/A</v>
      </c>
      <c r="J164" s="40" t="e">
        <f>VLOOKUP($A164,'Liste de produits types'!$A$2:$E$136,4,FALSE)</f>
        <v>#N/A</v>
      </c>
      <c r="K164" s="41" t="e">
        <f>VLOOKUP($A164,'Liste de produits types'!$A$2:$E$136,5,FALSE)</f>
        <v>#N/A</v>
      </c>
      <c r="L164" s="19"/>
      <c r="M164" s="17"/>
    </row>
    <row r="165" spans="1:13" s="13" customFormat="1" ht="25.5" customHeight="1" x14ac:dyDescent="0.35">
      <c r="A165" s="36"/>
      <c r="B165" s="45"/>
      <c r="C165" s="44"/>
      <c r="D165" s="46"/>
      <c r="E165" s="118"/>
      <c r="F165" s="149"/>
      <c r="G165" s="150"/>
      <c r="H165" s="227" t="str">
        <f>IF(G165='Liste de produits types'!A156,F165,"")</f>
        <v/>
      </c>
      <c r="I165" s="39" t="e">
        <f>VLOOKUP($A165,'Liste de produits types'!$A$2:$E$136,2,FALSE)</f>
        <v>#N/A</v>
      </c>
      <c r="J165" s="40" t="e">
        <f>VLOOKUP($A165,'Liste de produits types'!$A$2:$E$136,4,FALSE)</f>
        <v>#N/A</v>
      </c>
      <c r="K165" s="41" t="e">
        <f>VLOOKUP($A165,'Liste de produits types'!$A$2:$E$136,5,FALSE)</f>
        <v>#N/A</v>
      </c>
      <c r="L165" s="19"/>
      <c r="M165" s="17"/>
    </row>
    <row r="166" spans="1:13" s="13" customFormat="1" ht="25.5" customHeight="1" x14ac:dyDescent="0.35">
      <c r="A166" s="36"/>
      <c r="B166" s="45"/>
      <c r="C166" s="44"/>
      <c r="D166" s="46"/>
      <c r="E166" s="118"/>
      <c r="F166" s="149"/>
      <c r="G166" s="150"/>
      <c r="H166" s="227" t="str">
        <f>IF(G166='Liste de produits types'!A156,F166,"")</f>
        <v/>
      </c>
      <c r="I166" s="39" t="e">
        <f>VLOOKUP($A166,'Liste de produits types'!$A$2:$E$136,2,FALSE)</f>
        <v>#N/A</v>
      </c>
      <c r="J166" s="40" t="e">
        <f>VLOOKUP($A166,'Liste de produits types'!$A$2:$E$136,4,FALSE)</f>
        <v>#N/A</v>
      </c>
      <c r="K166" s="41" t="e">
        <f>VLOOKUP($A166,'Liste de produits types'!$A$2:$E$136,5,FALSE)</f>
        <v>#N/A</v>
      </c>
      <c r="L166" s="19"/>
      <c r="M166" s="17"/>
    </row>
    <row r="167" spans="1:13" s="13" customFormat="1" ht="25.5" customHeight="1" x14ac:dyDescent="0.35">
      <c r="A167" s="36"/>
      <c r="B167" s="45"/>
      <c r="C167" s="44"/>
      <c r="D167" s="46"/>
      <c r="E167" s="118"/>
      <c r="F167" s="149"/>
      <c r="G167" s="150"/>
      <c r="H167" s="227" t="str">
        <f>IF(G167='Liste de produits types'!A156,F167,"")</f>
        <v/>
      </c>
      <c r="I167" s="39" t="e">
        <f>VLOOKUP($A167,'Liste de produits types'!$A$2:$E$136,2,FALSE)</f>
        <v>#N/A</v>
      </c>
      <c r="J167" s="40" t="e">
        <f>VLOOKUP($A167,'Liste de produits types'!$A$2:$E$136,4,FALSE)</f>
        <v>#N/A</v>
      </c>
      <c r="K167" s="41" t="e">
        <f>VLOOKUP($A167,'Liste de produits types'!$A$2:$E$136,5,FALSE)</f>
        <v>#N/A</v>
      </c>
      <c r="L167" s="19"/>
      <c r="M167" s="17"/>
    </row>
    <row r="168" spans="1:13" s="13" customFormat="1" ht="25.5" customHeight="1" x14ac:dyDescent="0.35">
      <c r="A168" s="36"/>
      <c r="B168" s="45"/>
      <c r="C168" s="44"/>
      <c r="D168" s="46"/>
      <c r="E168" s="118"/>
      <c r="F168" s="149"/>
      <c r="G168" s="150"/>
      <c r="H168" s="227" t="str">
        <f>IF(G168='Liste de produits types'!A156,F168,"")</f>
        <v/>
      </c>
      <c r="I168" s="39" t="e">
        <f>VLOOKUP($A168,'Liste de produits types'!$A$2:$E$136,2,FALSE)</f>
        <v>#N/A</v>
      </c>
      <c r="J168" s="40" t="e">
        <f>VLOOKUP($A168,'Liste de produits types'!$A$2:$E$136,4,FALSE)</f>
        <v>#N/A</v>
      </c>
      <c r="K168" s="41" t="e">
        <f>VLOOKUP($A168,'Liste de produits types'!$A$2:$E$136,5,FALSE)</f>
        <v>#N/A</v>
      </c>
      <c r="L168" s="19"/>
      <c r="M168" s="17"/>
    </row>
    <row r="169" spans="1:13" s="13" customFormat="1" ht="25.5" customHeight="1" x14ac:dyDescent="0.35">
      <c r="A169" s="36"/>
      <c r="B169" s="45"/>
      <c r="C169" s="44"/>
      <c r="D169" s="46"/>
      <c r="E169" s="118"/>
      <c r="F169" s="149"/>
      <c r="G169" s="150"/>
      <c r="H169" s="227" t="str">
        <f>IF(G169='Liste de produits types'!A156,F169,"")</f>
        <v/>
      </c>
      <c r="I169" s="39" t="e">
        <f>VLOOKUP($A169,'Liste de produits types'!$A$2:$E$136,2,FALSE)</f>
        <v>#N/A</v>
      </c>
      <c r="J169" s="40" t="e">
        <f>VLOOKUP($A169,'Liste de produits types'!$A$2:$E$136,4,FALSE)</f>
        <v>#N/A</v>
      </c>
      <c r="K169" s="41" t="e">
        <f>VLOOKUP($A169,'Liste de produits types'!$A$2:$E$136,5,FALSE)</f>
        <v>#N/A</v>
      </c>
      <c r="L169" s="19"/>
      <c r="M169" s="17"/>
    </row>
    <row r="170" spans="1:13" s="13" customFormat="1" ht="25.5" customHeight="1" x14ac:dyDescent="0.35">
      <c r="A170" s="36"/>
      <c r="B170" s="45"/>
      <c r="C170" s="44"/>
      <c r="D170" s="46"/>
      <c r="E170" s="118"/>
      <c r="F170" s="149"/>
      <c r="G170" s="150"/>
      <c r="H170" s="227" t="str">
        <f>IF(G170='Liste de produits types'!A156,F170,"")</f>
        <v/>
      </c>
      <c r="I170" s="39" t="e">
        <f>VLOOKUP($A170,'Liste de produits types'!$A$2:$E$136,2,FALSE)</f>
        <v>#N/A</v>
      </c>
      <c r="J170" s="40" t="e">
        <f>VLOOKUP($A170,'Liste de produits types'!$A$2:$E$136,4,FALSE)</f>
        <v>#N/A</v>
      </c>
      <c r="K170" s="41" t="e">
        <f>VLOOKUP($A170,'Liste de produits types'!$A$2:$E$136,5,FALSE)</f>
        <v>#N/A</v>
      </c>
      <c r="L170" s="19"/>
      <c r="M170" s="17"/>
    </row>
    <row r="171" spans="1:13" s="13" customFormat="1" ht="25.5" customHeight="1" x14ac:dyDescent="0.35">
      <c r="A171" s="36"/>
      <c r="B171" s="45"/>
      <c r="C171" s="44"/>
      <c r="D171" s="46"/>
      <c r="E171" s="118"/>
      <c r="F171" s="149"/>
      <c r="G171" s="150"/>
      <c r="H171" s="227" t="str">
        <f>IF(G171='Liste de produits types'!A156,F171,"")</f>
        <v/>
      </c>
      <c r="I171" s="39" t="e">
        <f>VLOOKUP($A171,'Liste de produits types'!$A$2:$E$136,2,FALSE)</f>
        <v>#N/A</v>
      </c>
      <c r="J171" s="40" t="e">
        <f>VLOOKUP($A171,'Liste de produits types'!$A$2:$E$136,4,FALSE)</f>
        <v>#N/A</v>
      </c>
      <c r="K171" s="41" t="e">
        <f>VLOOKUP($A171,'Liste de produits types'!$A$2:$E$136,5,FALSE)</f>
        <v>#N/A</v>
      </c>
      <c r="L171" s="19"/>
      <c r="M171" s="17"/>
    </row>
    <row r="172" spans="1:13" s="13" customFormat="1" ht="25.5" customHeight="1" x14ac:dyDescent="0.35">
      <c r="A172" s="36"/>
      <c r="B172" s="45"/>
      <c r="C172" s="44"/>
      <c r="D172" s="46"/>
      <c r="E172" s="118"/>
      <c r="F172" s="149"/>
      <c r="G172" s="150"/>
      <c r="H172" s="227" t="str">
        <f>IF(G172='Liste de produits types'!A156,F172,"")</f>
        <v/>
      </c>
      <c r="I172" s="39" t="e">
        <f>VLOOKUP($A172,'Liste de produits types'!$A$2:$E$136,2,FALSE)</f>
        <v>#N/A</v>
      </c>
      <c r="J172" s="40" t="e">
        <f>VLOOKUP($A172,'Liste de produits types'!$A$2:$E$136,4,FALSE)</f>
        <v>#N/A</v>
      </c>
      <c r="K172" s="41" t="e">
        <f>VLOOKUP($A172,'Liste de produits types'!$A$2:$E$136,5,FALSE)</f>
        <v>#N/A</v>
      </c>
      <c r="L172" s="19"/>
      <c r="M172" s="17"/>
    </row>
    <row r="173" spans="1:13" s="13" customFormat="1" ht="25.5" customHeight="1" x14ac:dyDescent="0.35">
      <c r="A173" s="36"/>
      <c r="B173" s="45"/>
      <c r="C173" s="44"/>
      <c r="D173" s="46"/>
      <c r="E173" s="118"/>
      <c r="F173" s="149"/>
      <c r="G173" s="150"/>
      <c r="H173" s="227" t="str">
        <f>IF(G173='Liste de produits types'!A156,F173,"")</f>
        <v/>
      </c>
      <c r="I173" s="39" t="e">
        <f>VLOOKUP($A173,'Liste de produits types'!$A$2:$E$136,2,FALSE)</f>
        <v>#N/A</v>
      </c>
      <c r="J173" s="40" t="e">
        <f>VLOOKUP($A173,'Liste de produits types'!$A$2:$E$136,4,FALSE)</f>
        <v>#N/A</v>
      </c>
      <c r="K173" s="41" t="e">
        <f>VLOOKUP($A173,'Liste de produits types'!$A$2:$E$136,5,FALSE)</f>
        <v>#N/A</v>
      </c>
      <c r="L173" s="19"/>
      <c r="M173" s="17"/>
    </row>
    <row r="174" spans="1:13" s="13" customFormat="1" ht="25.5" customHeight="1" x14ac:dyDescent="0.35">
      <c r="A174" s="36"/>
      <c r="B174" s="45"/>
      <c r="C174" s="44"/>
      <c r="D174" s="46"/>
      <c r="E174" s="118"/>
      <c r="F174" s="149"/>
      <c r="G174" s="150"/>
      <c r="H174" s="227" t="str">
        <f>IF(G174='Liste de produits types'!A156,F174,"")</f>
        <v/>
      </c>
      <c r="I174" s="39" t="e">
        <f>VLOOKUP($A174,'Liste de produits types'!$A$2:$E$136,2,FALSE)</f>
        <v>#N/A</v>
      </c>
      <c r="J174" s="40" t="e">
        <f>VLOOKUP($A174,'Liste de produits types'!$A$2:$E$136,4,FALSE)</f>
        <v>#N/A</v>
      </c>
      <c r="K174" s="41" t="e">
        <f>VLOOKUP($A174,'Liste de produits types'!$A$2:$E$136,5,FALSE)</f>
        <v>#N/A</v>
      </c>
      <c r="L174" s="19"/>
      <c r="M174" s="17"/>
    </row>
    <row r="175" spans="1:13" s="13" customFormat="1" ht="25.5" customHeight="1" x14ac:dyDescent="0.35">
      <c r="A175" s="36"/>
      <c r="B175" s="45"/>
      <c r="C175" s="44"/>
      <c r="D175" s="46"/>
      <c r="E175" s="118"/>
      <c r="F175" s="149"/>
      <c r="G175" s="150"/>
      <c r="H175" s="227" t="str">
        <f>IF(G175='Liste de produits types'!A156,F175,"")</f>
        <v/>
      </c>
      <c r="I175" s="39" t="e">
        <f>VLOOKUP($A175,'Liste de produits types'!$A$2:$E$136,2,FALSE)</f>
        <v>#N/A</v>
      </c>
      <c r="J175" s="40" t="e">
        <f>VLOOKUP($A175,'Liste de produits types'!$A$2:$E$136,4,FALSE)</f>
        <v>#N/A</v>
      </c>
      <c r="K175" s="41" t="e">
        <f>VLOOKUP($A175,'Liste de produits types'!$A$2:$E$136,5,FALSE)</f>
        <v>#N/A</v>
      </c>
      <c r="L175" s="19"/>
      <c r="M175" s="17"/>
    </row>
    <row r="176" spans="1:13" s="13" customFormat="1" ht="25.5" customHeight="1" x14ac:dyDescent="0.35">
      <c r="A176" s="36"/>
      <c r="B176" s="45"/>
      <c r="C176" s="44"/>
      <c r="D176" s="46"/>
      <c r="E176" s="118"/>
      <c r="F176" s="149"/>
      <c r="G176" s="150"/>
      <c r="H176" s="227" t="str">
        <f>IF(G176='Liste de produits types'!A156,F176,"")</f>
        <v/>
      </c>
      <c r="I176" s="39" t="e">
        <f>VLOOKUP($A176,'Liste de produits types'!$A$2:$E$136,2,FALSE)</f>
        <v>#N/A</v>
      </c>
      <c r="J176" s="40" t="e">
        <f>VLOOKUP($A176,'Liste de produits types'!$A$2:$E$136,4,FALSE)</f>
        <v>#N/A</v>
      </c>
      <c r="K176" s="41" t="e">
        <f>VLOOKUP($A176,'Liste de produits types'!$A$2:$E$136,5,FALSE)</f>
        <v>#N/A</v>
      </c>
      <c r="L176" s="19"/>
      <c r="M176" s="17"/>
    </row>
    <row r="177" spans="1:13" s="13" customFormat="1" ht="25.5" customHeight="1" x14ac:dyDescent="0.35">
      <c r="A177" s="36"/>
      <c r="B177" s="45"/>
      <c r="C177" s="44"/>
      <c r="D177" s="46"/>
      <c r="E177" s="118"/>
      <c r="F177" s="149"/>
      <c r="G177" s="150"/>
      <c r="H177" s="227" t="str">
        <f>IF(G177='Liste de produits types'!A156,F177,"")</f>
        <v/>
      </c>
      <c r="I177" s="39" t="e">
        <f>VLOOKUP($A177,'Liste de produits types'!$A$2:$E$136,2,FALSE)</f>
        <v>#N/A</v>
      </c>
      <c r="J177" s="40" t="e">
        <f>VLOOKUP($A177,'Liste de produits types'!$A$2:$E$136,4,FALSE)</f>
        <v>#N/A</v>
      </c>
      <c r="K177" s="41" t="e">
        <f>VLOOKUP($A177,'Liste de produits types'!$A$2:$E$136,5,FALSE)</f>
        <v>#N/A</v>
      </c>
      <c r="L177" s="19"/>
      <c r="M177" s="17"/>
    </row>
    <row r="178" spans="1:13" s="13" customFormat="1" ht="25.5" customHeight="1" x14ac:dyDescent="0.35">
      <c r="A178" s="36"/>
      <c r="B178" s="45"/>
      <c r="C178" s="44"/>
      <c r="D178" s="46"/>
      <c r="E178" s="118"/>
      <c r="F178" s="149"/>
      <c r="G178" s="150"/>
      <c r="H178" s="227" t="str">
        <f>IF(G178='Liste de produits types'!A156,F178,"")</f>
        <v/>
      </c>
      <c r="I178" s="39" t="e">
        <f>VLOOKUP($A178,'Liste de produits types'!$A$2:$E$136,2,FALSE)</f>
        <v>#N/A</v>
      </c>
      <c r="J178" s="40" t="e">
        <f>VLOOKUP($A178,'Liste de produits types'!$A$2:$E$136,4,FALSE)</f>
        <v>#N/A</v>
      </c>
      <c r="K178" s="41" t="e">
        <f>VLOOKUP($A178,'Liste de produits types'!$A$2:$E$136,5,FALSE)</f>
        <v>#N/A</v>
      </c>
      <c r="L178" s="19"/>
      <c r="M178" s="17"/>
    </row>
    <row r="179" spans="1:13" s="13" customFormat="1" ht="25.5" customHeight="1" x14ac:dyDescent="0.35">
      <c r="A179" s="36"/>
      <c r="B179" s="45"/>
      <c r="C179" s="44"/>
      <c r="D179" s="46"/>
      <c r="E179" s="118"/>
      <c r="F179" s="149"/>
      <c r="G179" s="150"/>
      <c r="H179" s="227" t="str">
        <f>IF(G179='Liste de produits types'!A156,F179,"")</f>
        <v/>
      </c>
      <c r="I179" s="39" t="e">
        <f>VLOOKUP($A179,'Liste de produits types'!$A$2:$E$136,2,FALSE)</f>
        <v>#N/A</v>
      </c>
      <c r="J179" s="40" t="e">
        <f>VLOOKUP($A179,'Liste de produits types'!$A$2:$E$136,4,FALSE)</f>
        <v>#N/A</v>
      </c>
      <c r="K179" s="41" t="e">
        <f>VLOOKUP($A179,'Liste de produits types'!$A$2:$E$136,5,FALSE)</f>
        <v>#N/A</v>
      </c>
      <c r="L179" s="19"/>
      <c r="M179" s="17"/>
    </row>
    <row r="180" spans="1:13" s="13" customFormat="1" ht="25.5" customHeight="1" x14ac:dyDescent="0.35">
      <c r="A180" s="36"/>
      <c r="B180" s="45"/>
      <c r="C180" s="44"/>
      <c r="D180" s="46"/>
      <c r="E180" s="118"/>
      <c r="F180" s="149"/>
      <c r="G180" s="150"/>
      <c r="H180" s="227" t="str">
        <f>IF(G180='Liste de produits types'!A156,F180,"")</f>
        <v/>
      </c>
      <c r="I180" s="39" t="e">
        <f>VLOOKUP($A180,'Liste de produits types'!$A$2:$E$136,2,FALSE)</f>
        <v>#N/A</v>
      </c>
      <c r="J180" s="40" t="e">
        <f>VLOOKUP($A180,'Liste de produits types'!$A$2:$E$136,4,FALSE)</f>
        <v>#N/A</v>
      </c>
      <c r="K180" s="41" t="e">
        <f>VLOOKUP($A180,'Liste de produits types'!$A$2:$E$136,5,FALSE)</f>
        <v>#N/A</v>
      </c>
      <c r="L180" s="19"/>
      <c r="M180" s="17"/>
    </row>
    <row r="181" spans="1:13" s="13" customFormat="1" ht="25.5" customHeight="1" x14ac:dyDescent="0.35">
      <c r="A181" s="36"/>
      <c r="B181" s="45"/>
      <c r="C181" s="44"/>
      <c r="D181" s="46"/>
      <c r="E181" s="118"/>
      <c r="F181" s="149"/>
      <c r="G181" s="150"/>
      <c r="H181" s="227" t="str">
        <f>IF(G181='Liste de produits types'!A156,F181,"")</f>
        <v/>
      </c>
      <c r="I181" s="39" t="e">
        <f>VLOOKUP($A181,'Liste de produits types'!$A$2:$E$136,2,FALSE)</f>
        <v>#N/A</v>
      </c>
      <c r="J181" s="40" t="e">
        <f>VLOOKUP($A181,'Liste de produits types'!$A$2:$E$136,4,FALSE)</f>
        <v>#N/A</v>
      </c>
      <c r="K181" s="41" t="e">
        <f>VLOOKUP($A181,'Liste de produits types'!$A$2:$E$136,5,FALSE)</f>
        <v>#N/A</v>
      </c>
      <c r="L181" s="19"/>
      <c r="M181" s="17"/>
    </row>
    <row r="182" spans="1:13" s="13" customFormat="1" ht="25.5" customHeight="1" x14ac:dyDescent="0.35">
      <c r="A182" s="36"/>
      <c r="B182" s="45"/>
      <c r="C182" s="44"/>
      <c r="D182" s="46"/>
      <c r="E182" s="118"/>
      <c r="F182" s="149"/>
      <c r="G182" s="150"/>
      <c r="H182" s="227" t="str">
        <f>IF(G182='Liste de produits types'!A156,F182,"")</f>
        <v/>
      </c>
      <c r="I182" s="39" t="e">
        <f>VLOOKUP($A182,'Liste de produits types'!$A$2:$E$136,2,FALSE)</f>
        <v>#N/A</v>
      </c>
      <c r="J182" s="40" t="e">
        <f>VLOOKUP($A182,'Liste de produits types'!$A$2:$E$136,4,FALSE)</f>
        <v>#N/A</v>
      </c>
      <c r="K182" s="41" t="e">
        <f>VLOOKUP($A182,'Liste de produits types'!$A$2:$E$136,5,FALSE)</f>
        <v>#N/A</v>
      </c>
      <c r="L182" s="19"/>
      <c r="M182" s="17"/>
    </row>
    <row r="183" spans="1:13" s="13" customFormat="1" ht="25.5" customHeight="1" x14ac:dyDescent="0.35">
      <c r="A183" s="36"/>
      <c r="B183" s="45"/>
      <c r="C183" s="44"/>
      <c r="D183" s="46"/>
      <c r="E183" s="118"/>
      <c r="F183" s="149"/>
      <c r="G183" s="150"/>
      <c r="H183" s="227" t="str">
        <f>IF(G183='Liste de produits types'!A156,F183,"")</f>
        <v/>
      </c>
      <c r="I183" s="39" t="e">
        <f>VLOOKUP($A183,'Liste de produits types'!$A$2:$E$136,2,FALSE)</f>
        <v>#N/A</v>
      </c>
      <c r="J183" s="40" t="e">
        <f>VLOOKUP($A183,'Liste de produits types'!$A$2:$E$136,4,FALSE)</f>
        <v>#N/A</v>
      </c>
      <c r="K183" s="41" t="e">
        <f>VLOOKUP($A183,'Liste de produits types'!$A$2:$E$136,5,FALSE)</f>
        <v>#N/A</v>
      </c>
      <c r="L183" s="19"/>
      <c r="M183" s="17"/>
    </row>
    <row r="184" spans="1:13" s="13" customFormat="1" ht="25.5" customHeight="1" x14ac:dyDescent="0.35">
      <c r="A184" s="36"/>
      <c r="B184" s="45"/>
      <c r="C184" s="44"/>
      <c r="D184" s="46"/>
      <c r="E184" s="118"/>
      <c r="F184" s="149"/>
      <c r="G184" s="150"/>
      <c r="H184" s="227" t="str">
        <f>IF(G184='Liste de produits types'!A156,F184,"")</f>
        <v/>
      </c>
      <c r="I184" s="39" t="e">
        <f>VLOOKUP($A184,'Liste de produits types'!$A$2:$E$136,2,FALSE)</f>
        <v>#N/A</v>
      </c>
      <c r="J184" s="40" t="e">
        <f>VLOOKUP($A184,'Liste de produits types'!$A$2:$E$136,4,FALSE)</f>
        <v>#N/A</v>
      </c>
      <c r="K184" s="41" t="e">
        <f>VLOOKUP($A184,'Liste de produits types'!$A$2:$E$136,5,FALSE)</f>
        <v>#N/A</v>
      </c>
      <c r="L184" s="19"/>
      <c r="M184" s="17"/>
    </row>
    <row r="185" spans="1:13" s="13" customFormat="1" ht="25.5" customHeight="1" x14ac:dyDescent="0.35">
      <c r="A185" s="36"/>
      <c r="B185" s="45"/>
      <c r="C185" s="44"/>
      <c r="D185" s="46"/>
      <c r="E185" s="118"/>
      <c r="F185" s="149"/>
      <c r="G185" s="150"/>
      <c r="H185" s="227" t="str">
        <f>IF(G185='Liste de produits types'!A156,F185,"")</f>
        <v/>
      </c>
      <c r="I185" s="39" t="e">
        <f>VLOOKUP($A185,'Liste de produits types'!$A$2:$E$136,2,FALSE)</f>
        <v>#N/A</v>
      </c>
      <c r="J185" s="40" t="e">
        <f>VLOOKUP($A185,'Liste de produits types'!$A$2:$E$136,4,FALSE)</f>
        <v>#N/A</v>
      </c>
      <c r="K185" s="41" t="e">
        <f>VLOOKUP($A185,'Liste de produits types'!$A$2:$E$136,5,FALSE)</f>
        <v>#N/A</v>
      </c>
      <c r="L185" s="19"/>
      <c r="M185" s="17"/>
    </row>
    <row r="186" spans="1:13" s="13" customFormat="1" ht="25.5" customHeight="1" x14ac:dyDescent="0.35">
      <c r="A186" s="36"/>
      <c r="B186" s="45"/>
      <c r="C186" s="44"/>
      <c r="D186" s="46"/>
      <c r="E186" s="118"/>
      <c r="F186" s="149"/>
      <c r="G186" s="150"/>
      <c r="H186" s="227" t="str">
        <f>IF(G186='Liste de produits types'!A156,F186,"")</f>
        <v/>
      </c>
      <c r="I186" s="39" t="e">
        <f>VLOOKUP($A186,'Liste de produits types'!$A$2:$E$136,2,FALSE)</f>
        <v>#N/A</v>
      </c>
      <c r="J186" s="40" t="e">
        <f>VLOOKUP($A186,'Liste de produits types'!$A$2:$E$136,4,FALSE)</f>
        <v>#N/A</v>
      </c>
      <c r="K186" s="41" t="e">
        <f>VLOOKUP($A186,'Liste de produits types'!$A$2:$E$136,5,FALSE)</f>
        <v>#N/A</v>
      </c>
      <c r="L186" s="19"/>
      <c r="M186" s="17"/>
    </row>
    <row r="187" spans="1:13" s="13" customFormat="1" ht="25.5" customHeight="1" x14ac:dyDescent="0.35">
      <c r="A187" s="36"/>
      <c r="B187" s="45"/>
      <c r="C187" s="44"/>
      <c r="D187" s="46"/>
      <c r="E187" s="118"/>
      <c r="F187" s="149"/>
      <c r="G187" s="150"/>
      <c r="H187" s="227" t="str">
        <f>IF(G187='Liste de produits types'!A156,F187,"")</f>
        <v/>
      </c>
      <c r="I187" s="39" t="e">
        <f>VLOOKUP($A187,'Liste de produits types'!$A$2:$E$136,2,FALSE)</f>
        <v>#N/A</v>
      </c>
      <c r="J187" s="40" t="e">
        <f>VLOOKUP($A187,'Liste de produits types'!$A$2:$E$136,4,FALSE)</f>
        <v>#N/A</v>
      </c>
      <c r="K187" s="41" t="e">
        <f>VLOOKUP($A187,'Liste de produits types'!$A$2:$E$136,5,FALSE)</f>
        <v>#N/A</v>
      </c>
      <c r="L187" s="19"/>
      <c r="M187" s="17"/>
    </row>
    <row r="188" spans="1:13" s="13" customFormat="1" ht="25.5" customHeight="1" x14ac:dyDescent="0.35">
      <c r="A188" s="36"/>
      <c r="B188" s="45"/>
      <c r="C188" s="44"/>
      <c r="D188" s="46"/>
      <c r="E188" s="118"/>
      <c r="F188" s="149"/>
      <c r="G188" s="150"/>
      <c r="H188" s="227" t="str">
        <f>IF(G188='Liste de produits types'!A156,F188,"")</f>
        <v/>
      </c>
      <c r="I188" s="39" t="e">
        <f>VLOOKUP($A188,'Liste de produits types'!$A$2:$E$136,2,FALSE)</f>
        <v>#N/A</v>
      </c>
      <c r="J188" s="40" t="e">
        <f>VLOOKUP($A188,'Liste de produits types'!$A$2:$E$136,4,FALSE)</f>
        <v>#N/A</v>
      </c>
      <c r="K188" s="41" t="e">
        <f>VLOOKUP($A188,'Liste de produits types'!$A$2:$E$136,5,FALSE)</f>
        <v>#N/A</v>
      </c>
      <c r="L188" s="19"/>
      <c r="M188" s="17"/>
    </row>
    <row r="189" spans="1:13" s="13" customFormat="1" ht="25.5" customHeight="1" x14ac:dyDescent="0.35">
      <c r="A189" s="36"/>
      <c r="B189" s="45"/>
      <c r="C189" s="44"/>
      <c r="D189" s="46"/>
      <c r="E189" s="118"/>
      <c r="F189" s="149"/>
      <c r="G189" s="150"/>
      <c r="H189" s="227" t="str">
        <f>IF(G189='Liste de produits types'!A156,F189,"")</f>
        <v/>
      </c>
      <c r="I189" s="39" t="e">
        <f>VLOOKUP($A189,'Liste de produits types'!$A$2:$E$136,2,FALSE)</f>
        <v>#N/A</v>
      </c>
      <c r="J189" s="40" t="e">
        <f>VLOOKUP($A189,'Liste de produits types'!$A$2:$E$136,4,FALSE)</f>
        <v>#N/A</v>
      </c>
      <c r="K189" s="41" t="e">
        <f>VLOOKUP($A189,'Liste de produits types'!$A$2:$E$136,5,FALSE)</f>
        <v>#N/A</v>
      </c>
      <c r="L189" s="19"/>
      <c r="M189" s="17"/>
    </row>
    <row r="190" spans="1:13" s="13" customFormat="1" ht="25.5" customHeight="1" x14ac:dyDescent="0.35">
      <c r="A190" s="36"/>
      <c r="B190" s="45"/>
      <c r="C190" s="44"/>
      <c r="D190" s="46"/>
      <c r="E190" s="118"/>
      <c r="F190" s="149"/>
      <c r="G190" s="150"/>
      <c r="H190" s="227" t="str">
        <f>IF(G190='Liste de produits types'!A156,F190,"")</f>
        <v/>
      </c>
      <c r="I190" s="39" t="e">
        <f>VLOOKUP($A190,'Liste de produits types'!$A$2:$E$136,2,FALSE)</f>
        <v>#N/A</v>
      </c>
      <c r="J190" s="40" t="e">
        <f>VLOOKUP($A190,'Liste de produits types'!$A$2:$E$136,4,FALSE)</f>
        <v>#N/A</v>
      </c>
      <c r="K190" s="41" t="e">
        <f>VLOOKUP($A190,'Liste de produits types'!$A$2:$E$136,5,FALSE)</f>
        <v>#N/A</v>
      </c>
      <c r="L190" s="19"/>
      <c r="M190" s="17"/>
    </row>
    <row r="191" spans="1:13" s="13" customFormat="1" ht="25.5" customHeight="1" x14ac:dyDescent="0.35">
      <c r="A191" s="36"/>
      <c r="B191" s="45"/>
      <c r="C191" s="44"/>
      <c r="D191" s="46"/>
      <c r="E191" s="118"/>
      <c r="F191" s="149"/>
      <c r="G191" s="150"/>
      <c r="H191" s="227" t="str">
        <f>IF(G191='Liste de produits types'!A156,F191,"")</f>
        <v/>
      </c>
      <c r="I191" s="39" t="e">
        <f>VLOOKUP($A191,'Liste de produits types'!$A$2:$E$136,2,FALSE)</f>
        <v>#N/A</v>
      </c>
      <c r="J191" s="40" t="e">
        <f>VLOOKUP($A191,'Liste de produits types'!$A$2:$E$136,4,FALSE)</f>
        <v>#N/A</v>
      </c>
      <c r="K191" s="41" t="e">
        <f>VLOOKUP($A191,'Liste de produits types'!$A$2:$E$136,5,FALSE)</f>
        <v>#N/A</v>
      </c>
      <c r="L191" s="19"/>
      <c r="M191" s="17"/>
    </row>
    <row r="192" spans="1:13" s="13" customFormat="1" ht="25.5" customHeight="1" x14ac:dyDescent="0.35">
      <c r="A192" s="36"/>
      <c r="B192" s="45"/>
      <c r="C192" s="44"/>
      <c r="D192" s="46"/>
      <c r="E192" s="118"/>
      <c r="F192" s="149"/>
      <c r="G192" s="150"/>
      <c r="H192" s="227" t="str">
        <f>IF(G192='Liste de produits types'!A156,F192,"")</f>
        <v/>
      </c>
      <c r="I192" s="39" t="e">
        <f>VLOOKUP($A192,'Liste de produits types'!$A$2:$E$136,2,FALSE)</f>
        <v>#N/A</v>
      </c>
      <c r="J192" s="40" t="e">
        <f>VLOOKUP($A192,'Liste de produits types'!$A$2:$E$136,4,FALSE)</f>
        <v>#N/A</v>
      </c>
      <c r="K192" s="41" t="e">
        <f>VLOOKUP($A192,'Liste de produits types'!$A$2:$E$136,5,FALSE)</f>
        <v>#N/A</v>
      </c>
      <c r="L192" s="19"/>
      <c r="M192" s="17"/>
    </row>
    <row r="193" spans="1:13" s="13" customFormat="1" ht="25.5" customHeight="1" x14ac:dyDescent="0.35">
      <c r="A193" s="36"/>
      <c r="B193" s="45"/>
      <c r="C193" s="44"/>
      <c r="D193" s="46"/>
      <c r="E193" s="118"/>
      <c r="F193" s="149"/>
      <c r="G193" s="150"/>
      <c r="H193" s="227" t="str">
        <f>IF(G193='Liste de produits types'!A156,F193,"")</f>
        <v/>
      </c>
      <c r="I193" s="39" t="e">
        <f>VLOOKUP($A193,'Liste de produits types'!$A$2:$E$136,2,FALSE)</f>
        <v>#N/A</v>
      </c>
      <c r="J193" s="40" t="e">
        <f>VLOOKUP($A193,'Liste de produits types'!$A$2:$E$136,4,FALSE)</f>
        <v>#N/A</v>
      </c>
      <c r="K193" s="41" t="e">
        <f>VLOOKUP($A193,'Liste de produits types'!$A$2:$E$136,5,FALSE)</f>
        <v>#N/A</v>
      </c>
      <c r="L193" s="19"/>
      <c r="M193" s="17"/>
    </row>
    <row r="194" spans="1:13" s="13" customFormat="1" ht="25.5" customHeight="1" thickBot="1" x14ac:dyDescent="0.4">
      <c r="A194" s="36"/>
      <c r="B194" s="45"/>
      <c r="C194" s="44"/>
      <c r="D194" s="46"/>
      <c r="E194" s="118"/>
      <c r="F194" s="151"/>
      <c r="G194" s="152"/>
      <c r="H194" s="227" t="str">
        <f>IF(G194='Liste de produits types'!A156,F194,"")</f>
        <v/>
      </c>
      <c r="I194" s="39" t="e">
        <f>VLOOKUP($A194,'Liste de produits types'!$A$2:$E$136,2,FALSE)</f>
        <v>#N/A</v>
      </c>
      <c r="J194" s="40" t="e">
        <f>VLOOKUP($A194,'Liste de produits types'!$A$2:$E$136,4,FALSE)</f>
        <v>#N/A</v>
      </c>
      <c r="K194" s="41" t="e">
        <f>VLOOKUP($A194,'Liste de produits types'!$A$2:$E$136,5,FALSE)</f>
        <v>#N/A</v>
      </c>
      <c r="L194" s="19"/>
      <c r="M194" s="17"/>
    </row>
    <row r="195" spans="1:13" s="13" customFormat="1" ht="25.5" customHeight="1" x14ac:dyDescent="0.35">
      <c r="A195" s="19"/>
      <c r="B195" s="19"/>
      <c r="C195" s="19"/>
      <c r="D195" s="19"/>
      <c r="E195" s="19"/>
      <c r="F195" s="19"/>
      <c r="G195" s="19"/>
      <c r="H195" s="19"/>
      <c r="I195" s="19"/>
      <c r="J195" s="19"/>
      <c r="K195" s="19"/>
      <c r="L195" s="19"/>
      <c r="M195" s="17"/>
    </row>
    <row r="196" spans="1:13" s="13" customFormat="1" ht="25.5" customHeight="1" x14ac:dyDescent="0.35">
      <c r="M196" s="17"/>
    </row>
  </sheetData>
  <mergeCells count="8">
    <mergeCell ref="I1:K1"/>
    <mergeCell ref="A16:C16"/>
    <mergeCell ref="E17:K19"/>
    <mergeCell ref="C23:H23"/>
    <mergeCell ref="A12:K12"/>
    <mergeCell ref="A21:M21"/>
    <mergeCell ref="D14:K14"/>
    <mergeCell ref="A23:B23"/>
  </mergeCells>
  <dataValidations count="1">
    <dataValidation type="list" allowBlank="1" showInputMessage="1" showErrorMessage="1" sqref="A25:A194" xr:uid="{00000000-0002-0000-0200-000000000000}">
      <formula1>Liste1</formula1>
    </dataValidation>
  </dataValidations>
  <printOptions horizontalCentered="1" verticalCentered="1"/>
  <pageMargins left="0.23622047244094491" right="0.23622047244094491" top="0.74803149606299213" bottom="0.74803149606299213" header="0.31496062992125984" footer="0.31496062992125984"/>
  <pageSetup paperSize="9" scale="77" fitToWidth="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613AAE2-021D-4345-98C0-2ECA8020F50A}">
          <x14:formula1>
            <xm:f>'Liste de produits types'!$A$156:$A$157</xm:f>
          </x14:formula1>
          <xm:sqref>G25:G194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0DCFA-AF42-45EB-A8FE-2D2504294075}">
  <sheetPr>
    <pageSetUpPr fitToPage="1"/>
  </sheetPr>
  <dimension ref="A1:I226"/>
  <sheetViews>
    <sheetView showGridLines="0" topLeftCell="A7" zoomScaleNormal="100" workbookViewId="0">
      <selection activeCell="L20" sqref="L20"/>
    </sheetView>
  </sheetViews>
  <sheetFormatPr baseColWidth="10" defaultColWidth="10.81640625" defaultRowHeight="13.5" x14ac:dyDescent="0.25"/>
  <cols>
    <col min="1" max="1" width="38.26953125" style="50" customWidth="1"/>
    <col min="2" max="2" width="14.36328125" style="50" bestFit="1" customWidth="1"/>
    <col min="3" max="3" width="14.36328125" style="50" customWidth="1"/>
    <col min="4" max="4" width="50.08984375" style="50" customWidth="1"/>
    <col min="5" max="6" width="13.90625" style="50" customWidth="1"/>
    <col min="7" max="7" width="10.81640625" style="50"/>
    <col min="8" max="8" width="6.81640625" style="50" customWidth="1"/>
    <col min="9" max="9" width="7.08984375" style="50" customWidth="1"/>
    <col min="10" max="16384" width="10.81640625" style="50"/>
  </cols>
  <sheetData>
    <row r="1" spans="1:9" ht="20" customHeight="1" thickBot="1" x14ac:dyDescent="0.35">
      <c r="A1" s="49"/>
      <c r="C1" s="51" t="s">
        <v>1</v>
      </c>
      <c r="D1" s="52"/>
      <c r="E1" s="283" t="s">
        <v>2</v>
      </c>
      <c r="F1" s="283"/>
      <c r="G1" s="283"/>
      <c r="H1" s="130"/>
      <c r="I1" s="133"/>
    </row>
    <row r="2" spans="1:9" ht="14.5" thickBot="1" x14ac:dyDescent="0.35">
      <c r="A2" s="49"/>
      <c r="D2" s="57"/>
      <c r="F2" s="132"/>
      <c r="G2" s="131"/>
      <c r="H2" s="131"/>
      <c r="I2" s="134"/>
    </row>
    <row r="3" spans="1:9" x14ac:dyDescent="0.25">
      <c r="A3" s="49"/>
      <c r="B3" s="49"/>
      <c r="C3" s="49"/>
    </row>
    <row r="4" spans="1:9" x14ac:dyDescent="0.25">
      <c r="A4" s="49"/>
      <c r="B4" s="49"/>
      <c r="C4" s="49"/>
      <c r="D4" s="49"/>
    </row>
    <row r="5" spans="1:9" ht="14" x14ac:dyDescent="0.3">
      <c r="A5" s="58"/>
      <c r="B5" s="58"/>
      <c r="C5" s="58"/>
      <c r="D5" s="59"/>
    </row>
    <row r="6" spans="1:9" ht="14" x14ac:dyDescent="0.3">
      <c r="A6" s="61"/>
      <c r="B6" s="61"/>
      <c r="C6" s="61"/>
      <c r="D6" s="59"/>
    </row>
    <row r="7" spans="1:9" ht="14" x14ac:dyDescent="0.3">
      <c r="A7" s="61"/>
      <c r="B7" s="61"/>
      <c r="C7" s="61"/>
      <c r="D7" s="59"/>
    </row>
    <row r="8" spans="1:9" ht="14" x14ac:dyDescent="0.3">
      <c r="A8" s="61"/>
      <c r="B8" s="61"/>
      <c r="C8" s="61"/>
      <c r="D8" s="59"/>
    </row>
    <row r="9" spans="1:9" ht="14" x14ac:dyDescent="0.3">
      <c r="A9" s="58"/>
      <c r="B9" s="61"/>
      <c r="C9" s="61"/>
      <c r="D9" s="59"/>
    </row>
    <row r="10" spans="1:9" ht="14" x14ac:dyDescent="0.3">
      <c r="A10" s="58"/>
      <c r="B10" s="61"/>
      <c r="C10" s="61"/>
      <c r="D10" s="59"/>
    </row>
    <row r="12" spans="1:9" ht="17.5" x14ac:dyDescent="0.25">
      <c r="A12" s="240" t="s">
        <v>37</v>
      </c>
      <c r="B12" s="241"/>
      <c r="C12" s="241"/>
      <c r="D12" s="241"/>
      <c r="E12" s="241"/>
      <c r="F12" s="241"/>
    </row>
    <row r="14" spans="1:9" ht="14" x14ac:dyDescent="0.3">
      <c r="A14" s="54" t="s">
        <v>47</v>
      </c>
      <c r="B14" s="66"/>
      <c r="C14" s="66"/>
      <c r="D14" s="59"/>
    </row>
    <row r="15" spans="1:9" ht="17.5" x14ac:dyDescent="0.35">
      <c r="A15" s="95"/>
      <c r="B15" s="95"/>
      <c r="C15" s="95"/>
      <c r="D15" s="95"/>
    </row>
    <row r="16" spans="1:9" ht="18" thickBot="1" x14ac:dyDescent="0.4">
      <c r="A16" s="95"/>
      <c r="B16" s="95"/>
      <c r="C16" s="95"/>
      <c r="D16" s="95"/>
    </row>
    <row r="17" spans="1:6" ht="18" thickBot="1" x14ac:dyDescent="0.4">
      <c r="A17" s="95"/>
      <c r="B17" s="95"/>
      <c r="C17" s="95"/>
      <c r="D17" s="137" t="s">
        <v>41</v>
      </c>
      <c r="E17" s="135">
        <f>SUM(Coordination!F24:F189)</f>
        <v>0</v>
      </c>
      <c r="F17" s="136" t="s">
        <v>15</v>
      </c>
    </row>
    <row r="18" spans="1:6" ht="17.5" x14ac:dyDescent="0.35">
      <c r="A18" s="95"/>
      <c r="B18" s="95"/>
      <c r="C18" s="95"/>
      <c r="D18" s="95"/>
    </row>
    <row r="19" spans="1:6" ht="15" customHeight="1" thickBot="1" x14ac:dyDescent="0.3">
      <c r="A19" s="243" t="s">
        <v>32</v>
      </c>
      <c r="B19" s="243"/>
      <c r="C19" s="122"/>
      <c r="D19" s="121"/>
    </row>
    <row r="20" spans="1:6" ht="55.5" customHeight="1" thickBot="1" x14ac:dyDescent="0.3">
      <c r="A20" s="92" t="s">
        <v>31</v>
      </c>
      <c r="B20" s="107">
        <f>SUM(E24:E189)/1000</f>
        <v>0</v>
      </c>
      <c r="C20" s="281" t="s">
        <v>36</v>
      </c>
      <c r="D20" s="282"/>
      <c r="E20" s="282"/>
      <c r="F20" s="282"/>
    </row>
    <row r="21" spans="1:6" ht="17.5" x14ac:dyDescent="0.35">
      <c r="A21" s="68" t="s">
        <v>43</v>
      </c>
      <c r="B21" s="69"/>
      <c r="C21" s="69"/>
      <c r="D21" s="69"/>
    </row>
    <row r="22" spans="1:6" ht="45" customHeight="1" thickBot="1" x14ac:dyDescent="0.3">
      <c r="E22" s="280"/>
      <c r="F22" s="280"/>
    </row>
    <row r="23" spans="1:6" ht="76.5" customHeight="1" thickBot="1" x14ac:dyDescent="0.3">
      <c r="A23" s="89" t="s">
        <v>38</v>
      </c>
      <c r="B23" s="12" t="s">
        <v>39</v>
      </c>
      <c r="C23" s="12" t="s">
        <v>40</v>
      </c>
      <c r="D23" s="12" t="s">
        <v>46</v>
      </c>
      <c r="E23" s="12" t="s">
        <v>63</v>
      </c>
      <c r="F23" s="90" t="s">
        <v>42</v>
      </c>
    </row>
    <row r="24" spans="1:6" s="47" customFormat="1" ht="40" customHeight="1" x14ac:dyDescent="0.35">
      <c r="A24" s="123"/>
      <c r="B24" s="112"/>
      <c r="C24" s="112"/>
      <c r="D24" s="113"/>
      <c r="E24" s="116"/>
      <c r="F24" s="124">
        <f>IF((Coordination!E24/1000*30)&gt;600,600,(Coordination!E24/1000*30))</f>
        <v>0</v>
      </c>
    </row>
    <row r="25" spans="1:6" s="47" customFormat="1" ht="30" customHeight="1" x14ac:dyDescent="0.35">
      <c r="A25" s="125"/>
      <c r="B25" s="36"/>
      <c r="C25" s="36"/>
      <c r="D25" s="36"/>
      <c r="E25" s="116"/>
      <c r="F25" s="124">
        <f>IF((Coordination!E25*30)&gt;600,600,(Coordination!E25*30))</f>
        <v>0</v>
      </c>
    </row>
    <row r="26" spans="1:6" s="47" customFormat="1" ht="37.5" customHeight="1" x14ac:dyDescent="0.35">
      <c r="A26" s="125"/>
      <c r="B26" s="36"/>
      <c r="C26" s="36"/>
      <c r="D26" s="36"/>
      <c r="E26" s="97"/>
      <c r="F26" s="124">
        <f>IF((Coordination!E26*30)&gt;600,600,(Coordination!E26*30))</f>
        <v>0</v>
      </c>
    </row>
    <row r="27" spans="1:6" s="47" customFormat="1" ht="25.5" customHeight="1" x14ac:dyDescent="0.35">
      <c r="A27" s="125"/>
      <c r="B27" s="36"/>
      <c r="C27" s="36"/>
      <c r="D27" s="36"/>
      <c r="E27" s="97"/>
      <c r="F27" s="124">
        <f>IF((Coordination!E27*30)&gt;600,600,(Coordination!E27*30))</f>
        <v>0</v>
      </c>
    </row>
    <row r="28" spans="1:6" s="47" customFormat="1" ht="25.5" customHeight="1" x14ac:dyDescent="0.35">
      <c r="A28" s="125"/>
      <c r="B28" s="36"/>
      <c r="C28" s="36"/>
      <c r="D28" s="36"/>
      <c r="E28" s="97"/>
      <c r="F28" s="124">
        <f>IF((Coordination!E28*30)&gt;600,600,(Coordination!E28*30))</f>
        <v>0</v>
      </c>
    </row>
    <row r="29" spans="1:6" s="47" customFormat="1" ht="25.5" customHeight="1" x14ac:dyDescent="0.35">
      <c r="A29" s="125"/>
      <c r="B29" s="36"/>
      <c r="C29" s="36"/>
      <c r="D29" s="36"/>
      <c r="E29" s="97"/>
      <c r="F29" s="124">
        <f>IF((Coordination!E29*30)&gt;600,600,(Coordination!E29*30))</f>
        <v>0</v>
      </c>
    </row>
    <row r="30" spans="1:6" s="47" customFormat="1" ht="25.5" customHeight="1" x14ac:dyDescent="0.35">
      <c r="A30" s="125"/>
      <c r="B30" s="36"/>
      <c r="C30" s="36"/>
      <c r="D30" s="36"/>
      <c r="E30" s="97"/>
      <c r="F30" s="124">
        <f>IF((Coordination!E30*30)&gt;600,600,(Coordination!E30*30))</f>
        <v>0</v>
      </c>
    </row>
    <row r="31" spans="1:6" s="47" customFormat="1" ht="25.5" customHeight="1" x14ac:dyDescent="0.35">
      <c r="A31" s="125"/>
      <c r="B31" s="36"/>
      <c r="C31" s="36"/>
      <c r="D31" s="36"/>
      <c r="E31" s="97"/>
      <c r="F31" s="124">
        <f>IF((Coordination!E31*30)&gt;600,600,(Coordination!E31*30))</f>
        <v>0</v>
      </c>
    </row>
    <row r="32" spans="1:6" s="47" customFormat="1" ht="25.5" customHeight="1" x14ac:dyDescent="0.35">
      <c r="A32" s="125"/>
      <c r="B32" s="36"/>
      <c r="C32" s="36"/>
      <c r="D32" s="36"/>
      <c r="E32" s="97"/>
      <c r="F32" s="124">
        <f>IF((Coordination!E32*30)&gt;600,600,(Coordination!E32*30))</f>
        <v>0</v>
      </c>
    </row>
    <row r="33" spans="1:6" s="47" customFormat="1" ht="25.5" customHeight="1" x14ac:dyDescent="0.35">
      <c r="A33" s="125"/>
      <c r="B33" s="36"/>
      <c r="C33" s="36"/>
      <c r="D33" s="36"/>
      <c r="E33" s="97"/>
      <c r="F33" s="124">
        <f>IF((Coordination!E33*30)&gt;600,600,(Coordination!E33*30))</f>
        <v>0</v>
      </c>
    </row>
    <row r="34" spans="1:6" s="47" customFormat="1" ht="25.5" customHeight="1" x14ac:dyDescent="0.35">
      <c r="A34" s="125"/>
      <c r="B34" s="36"/>
      <c r="C34" s="36"/>
      <c r="D34" s="36"/>
      <c r="E34" s="97"/>
      <c r="F34" s="124">
        <f>IF((Coordination!E34*30)&gt;600,600,(Coordination!E34*30))</f>
        <v>0</v>
      </c>
    </row>
    <row r="35" spans="1:6" s="47" customFormat="1" ht="25.5" customHeight="1" x14ac:dyDescent="0.35">
      <c r="A35" s="125"/>
      <c r="B35" s="36"/>
      <c r="C35" s="36"/>
      <c r="D35" s="36"/>
      <c r="E35" s="97"/>
      <c r="F35" s="124">
        <f>IF((Coordination!E35*30)&gt;600,600,(Coordination!E35*30))</f>
        <v>0</v>
      </c>
    </row>
    <row r="36" spans="1:6" s="47" customFormat="1" ht="25.5" customHeight="1" x14ac:dyDescent="0.35">
      <c r="A36" s="125"/>
      <c r="B36" s="36"/>
      <c r="C36" s="36"/>
      <c r="D36" s="36"/>
      <c r="E36" s="97"/>
      <c r="F36" s="124">
        <f>IF((Coordination!E36*30)&gt;600,600,(Coordination!E36*30))</f>
        <v>0</v>
      </c>
    </row>
    <row r="37" spans="1:6" s="47" customFormat="1" ht="25.5" customHeight="1" x14ac:dyDescent="0.35">
      <c r="A37" s="125"/>
      <c r="B37" s="36"/>
      <c r="C37" s="36"/>
      <c r="D37" s="36"/>
      <c r="E37" s="97"/>
      <c r="F37" s="124">
        <f>IF((Coordination!E37*30)&gt;600,600,(Coordination!E37*30))</f>
        <v>0</v>
      </c>
    </row>
    <row r="38" spans="1:6" s="47" customFormat="1" ht="25.5" customHeight="1" x14ac:dyDescent="0.35">
      <c r="A38" s="125"/>
      <c r="B38" s="36"/>
      <c r="C38" s="36"/>
      <c r="D38" s="36"/>
      <c r="E38" s="97"/>
      <c r="F38" s="124">
        <f>IF((Coordination!E38*30)&gt;600,600,(Coordination!E38*30))</f>
        <v>0</v>
      </c>
    </row>
    <row r="39" spans="1:6" s="47" customFormat="1" ht="25.5" customHeight="1" x14ac:dyDescent="0.35">
      <c r="A39" s="125"/>
      <c r="B39" s="36"/>
      <c r="C39" s="36"/>
      <c r="D39" s="36"/>
      <c r="E39" s="97"/>
      <c r="F39" s="124">
        <f>IF((Coordination!E39*30)&gt;600,600,(Coordination!E39*30))</f>
        <v>0</v>
      </c>
    </row>
    <row r="40" spans="1:6" s="47" customFormat="1" ht="25.5" customHeight="1" x14ac:dyDescent="0.35">
      <c r="A40" s="125"/>
      <c r="B40" s="36"/>
      <c r="C40" s="36"/>
      <c r="D40" s="36"/>
      <c r="E40" s="97"/>
      <c r="F40" s="124">
        <f>IF((Coordination!E40*30)&gt;600,600,(Coordination!E40*30))</f>
        <v>0</v>
      </c>
    </row>
    <row r="41" spans="1:6" s="47" customFormat="1" ht="25.5" customHeight="1" x14ac:dyDescent="0.35">
      <c r="A41" s="125"/>
      <c r="B41" s="36"/>
      <c r="C41" s="36"/>
      <c r="D41" s="36"/>
      <c r="E41" s="97"/>
      <c r="F41" s="124">
        <f>IF((Coordination!E41*30)&gt;600,600,(Coordination!E41*30))</f>
        <v>0</v>
      </c>
    </row>
    <row r="42" spans="1:6" s="47" customFormat="1" ht="25.5" customHeight="1" x14ac:dyDescent="0.35">
      <c r="A42" s="125"/>
      <c r="B42" s="36"/>
      <c r="C42" s="36"/>
      <c r="D42" s="36"/>
      <c r="E42" s="97"/>
      <c r="F42" s="124">
        <f>IF((Coordination!E42*30)&gt;600,600,(Coordination!E42*30))</f>
        <v>0</v>
      </c>
    </row>
    <row r="43" spans="1:6" s="47" customFormat="1" ht="25.5" customHeight="1" x14ac:dyDescent="0.35">
      <c r="A43" s="125"/>
      <c r="B43" s="36"/>
      <c r="C43" s="36"/>
      <c r="D43" s="36"/>
      <c r="E43" s="97"/>
      <c r="F43" s="124">
        <f>IF((Coordination!E43*30)&gt;600,600,(Coordination!E43*30))</f>
        <v>0</v>
      </c>
    </row>
    <row r="44" spans="1:6" s="47" customFormat="1" ht="25.5" customHeight="1" x14ac:dyDescent="0.35">
      <c r="A44" s="125"/>
      <c r="B44" s="36"/>
      <c r="C44" s="36"/>
      <c r="D44" s="36"/>
      <c r="E44" s="97"/>
      <c r="F44" s="124">
        <f>IF((Coordination!E44*30)&gt;600,600,(Coordination!E44*30))</f>
        <v>0</v>
      </c>
    </row>
    <row r="45" spans="1:6" s="47" customFormat="1" ht="25.5" customHeight="1" x14ac:dyDescent="0.35">
      <c r="A45" s="125"/>
      <c r="B45" s="36"/>
      <c r="C45" s="36"/>
      <c r="D45" s="36"/>
      <c r="E45" s="97"/>
      <c r="F45" s="124">
        <f>IF((Coordination!E45*30)&gt;600,600,(Coordination!E45*30))</f>
        <v>0</v>
      </c>
    </row>
    <row r="46" spans="1:6" s="47" customFormat="1" ht="25.5" customHeight="1" x14ac:dyDescent="0.35">
      <c r="A46" s="125"/>
      <c r="B46" s="36"/>
      <c r="C46" s="36"/>
      <c r="D46" s="36"/>
      <c r="E46" s="97"/>
      <c r="F46" s="124">
        <f>IF((Coordination!E46*30)&gt;600,600,(Coordination!E46*30))</f>
        <v>0</v>
      </c>
    </row>
    <row r="47" spans="1:6" s="47" customFormat="1" ht="25.5" customHeight="1" x14ac:dyDescent="0.35">
      <c r="A47" s="125"/>
      <c r="B47" s="36"/>
      <c r="C47" s="36"/>
      <c r="D47" s="36"/>
      <c r="E47" s="97"/>
      <c r="F47" s="124">
        <f>IF((Coordination!E47*30)&gt;600,600,(Coordination!E47*30))</f>
        <v>0</v>
      </c>
    </row>
    <row r="48" spans="1:6" s="47" customFormat="1" ht="25.5" customHeight="1" x14ac:dyDescent="0.35">
      <c r="A48" s="125"/>
      <c r="B48" s="36"/>
      <c r="C48" s="36"/>
      <c r="D48" s="36"/>
      <c r="E48" s="97"/>
      <c r="F48" s="124">
        <f>IF((Coordination!E48*30)&gt;600,600,(Coordination!E48*30))</f>
        <v>0</v>
      </c>
    </row>
    <row r="49" spans="1:6" s="47" customFormat="1" ht="25.5" customHeight="1" x14ac:dyDescent="0.35">
      <c r="A49" s="125"/>
      <c r="B49" s="36"/>
      <c r="C49" s="36"/>
      <c r="D49" s="36"/>
      <c r="E49" s="97"/>
      <c r="F49" s="124">
        <f>IF((Coordination!E49*30)&gt;600,600,(Coordination!E49*30))</f>
        <v>0</v>
      </c>
    </row>
    <row r="50" spans="1:6" s="47" customFormat="1" ht="25.5" customHeight="1" x14ac:dyDescent="0.35">
      <c r="A50" s="125"/>
      <c r="B50" s="36"/>
      <c r="C50" s="36"/>
      <c r="D50" s="36"/>
      <c r="E50" s="97"/>
      <c r="F50" s="124">
        <f>IF((Coordination!E50*30)&gt;600,600,(Coordination!E50*30))</f>
        <v>0</v>
      </c>
    </row>
    <row r="51" spans="1:6" s="47" customFormat="1" ht="25.5" customHeight="1" x14ac:dyDescent="0.35">
      <c r="A51" s="125"/>
      <c r="B51" s="36"/>
      <c r="C51" s="36"/>
      <c r="D51" s="36"/>
      <c r="E51" s="97"/>
      <c r="F51" s="124">
        <f>IF((Coordination!E51*30)&gt;600,600,(Coordination!E51*30))</f>
        <v>0</v>
      </c>
    </row>
    <row r="52" spans="1:6" s="47" customFormat="1" ht="25.5" customHeight="1" x14ac:dyDescent="0.35">
      <c r="A52" s="125"/>
      <c r="B52" s="36"/>
      <c r="C52" s="36"/>
      <c r="D52" s="36"/>
      <c r="E52" s="97"/>
      <c r="F52" s="124">
        <f>IF((Coordination!E52*30)&gt;600,600,(Coordination!E52*30))</f>
        <v>0</v>
      </c>
    </row>
    <row r="53" spans="1:6" s="47" customFormat="1" ht="25.5" customHeight="1" x14ac:dyDescent="0.35">
      <c r="A53" s="125"/>
      <c r="B53" s="36"/>
      <c r="C53" s="36"/>
      <c r="D53" s="36"/>
      <c r="E53" s="97"/>
      <c r="F53" s="124">
        <f>IF((Coordination!E53*30)&gt;600,600,(Coordination!E53*30))</f>
        <v>0</v>
      </c>
    </row>
    <row r="54" spans="1:6" s="47" customFormat="1" ht="25.5" customHeight="1" x14ac:dyDescent="0.35">
      <c r="A54" s="125"/>
      <c r="B54" s="36"/>
      <c r="C54" s="36"/>
      <c r="D54" s="36"/>
      <c r="E54" s="97"/>
      <c r="F54" s="124">
        <f>IF((Coordination!E54*30)&gt;600,600,(Coordination!E54*30))</f>
        <v>0</v>
      </c>
    </row>
    <row r="55" spans="1:6" s="47" customFormat="1" ht="25.5" customHeight="1" x14ac:dyDescent="0.35">
      <c r="A55" s="125"/>
      <c r="B55" s="36"/>
      <c r="C55" s="36"/>
      <c r="D55" s="36"/>
      <c r="E55" s="97"/>
      <c r="F55" s="124">
        <f>IF((Coordination!E55*30)&gt;600,600,(Coordination!E55*30))</f>
        <v>0</v>
      </c>
    </row>
    <row r="56" spans="1:6" s="47" customFormat="1" ht="25.5" customHeight="1" x14ac:dyDescent="0.35">
      <c r="A56" s="125"/>
      <c r="B56" s="36"/>
      <c r="C56" s="36"/>
      <c r="D56" s="36"/>
      <c r="E56" s="97"/>
      <c r="F56" s="124">
        <f>IF((Coordination!E56*30)&gt;600,600,(Coordination!E56*30))</f>
        <v>0</v>
      </c>
    </row>
    <row r="57" spans="1:6" s="47" customFormat="1" ht="25.5" customHeight="1" x14ac:dyDescent="0.35">
      <c r="A57" s="125"/>
      <c r="B57" s="36"/>
      <c r="C57" s="36"/>
      <c r="D57" s="36"/>
      <c r="E57" s="97"/>
      <c r="F57" s="124">
        <f>IF((Coordination!E57*30)&gt;600,600,(Coordination!E57*30))</f>
        <v>0</v>
      </c>
    </row>
    <row r="58" spans="1:6" s="47" customFormat="1" ht="25.5" customHeight="1" x14ac:dyDescent="0.35">
      <c r="A58" s="125"/>
      <c r="B58" s="36"/>
      <c r="C58" s="36"/>
      <c r="D58" s="36"/>
      <c r="E58" s="97"/>
      <c r="F58" s="124">
        <f>IF((Coordination!E58*30)&gt;600,600,(Coordination!E58*30))</f>
        <v>0</v>
      </c>
    </row>
    <row r="59" spans="1:6" s="47" customFormat="1" ht="25.5" customHeight="1" x14ac:dyDescent="0.35">
      <c r="A59" s="125"/>
      <c r="B59" s="36"/>
      <c r="C59" s="36"/>
      <c r="D59" s="36"/>
      <c r="E59" s="97"/>
      <c r="F59" s="124">
        <f>IF((Coordination!E59*30)&gt;600,600,(Coordination!E59*30))</f>
        <v>0</v>
      </c>
    </row>
    <row r="60" spans="1:6" s="47" customFormat="1" ht="25.5" customHeight="1" x14ac:dyDescent="0.35">
      <c r="A60" s="125"/>
      <c r="B60" s="36"/>
      <c r="C60" s="36"/>
      <c r="D60" s="36"/>
      <c r="E60" s="97"/>
      <c r="F60" s="124">
        <f>IF((Coordination!E60*30)&gt;600,600,(Coordination!E60*30))</f>
        <v>0</v>
      </c>
    </row>
    <row r="61" spans="1:6" s="47" customFormat="1" ht="25.5" customHeight="1" x14ac:dyDescent="0.35">
      <c r="A61" s="125"/>
      <c r="B61" s="36"/>
      <c r="C61" s="36"/>
      <c r="D61" s="36"/>
      <c r="E61" s="97"/>
      <c r="F61" s="124">
        <f>IF((Coordination!E61*30)&gt;600,600,(Coordination!E61*30))</f>
        <v>0</v>
      </c>
    </row>
    <row r="62" spans="1:6" s="47" customFormat="1" ht="25.5" customHeight="1" x14ac:dyDescent="0.35">
      <c r="A62" s="125"/>
      <c r="B62" s="36"/>
      <c r="C62" s="36"/>
      <c r="D62" s="36"/>
      <c r="E62" s="97"/>
      <c r="F62" s="124">
        <f>IF((Coordination!E62*30)&gt;600,600,(Coordination!E62*30))</f>
        <v>0</v>
      </c>
    </row>
    <row r="63" spans="1:6" s="47" customFormat="1" ht="25.5" customHeight="1" x14ac:dyDescent="0.35">
      <c r="A63" s="125"/>
      <c r="B63" s="36"/>
      <c r="C63" s="36"/>
      <c r="D63" s="36"/>
      <c r="E63" s="97"/>
      <c r="F63" s="124">
        <f>IF((Coordination!E63*30)&gt;600,600,(Coordination!E63*30))</f>
        <v>0</v>
      </c>
    </row>
    <row r="64" spans="1:6" s="47" customFormat="1" ht="25.5" customHeight="1" x14ac:dyDescent="0.35">
      <c r="A64" s="125"/>
      <c r="B64" s="36"/>
      <c r="C64" s="36"/>
      <c r="D64" s="36"/>
      <c r="E64" s="97"/>
      <c r="F64" s="124">
        <f>IF((Coordination!E64*30)&gt;600,600,(Coordination!E64*30))</f>
        <v>0</v>
      </c>
    </row>
    <row r="65" spans="1:6" s="47" customFormat="1" ht="25.5" customHeight="1" x14ac:dyDescent="0.35">
      <c r="A65" s="125"/>
      <c r="B65" s="36"/>
      <c r="C65" s="36"/>
      <c r="D65" s="36"/>
      <c r="E65" s="97"/>
      <c r="F65" s="124">
        <f>IF((Coordination!E65*30)&gt;600,600,(Coordination!E65*30))</f>
        <v>0</v>
      </c>
    </row>
    <row r="66" spans="1:6" s="47" customFormat="1" ht="25.5" customHeight="1" x14ac:dyDescent="0.35">
      <c r="A66" s="125"/>
      <c r="B66" s="36"/>
      <c r="C66" s="36"/>
      <c r="D66" s="36"/>
      <c r="E66" s="97"/>
      <c r="F66" s="124">
        <f>IF((Coordination!E66*30)&gt;600,600,(Coordination!E66*30))</f>
        <v>0</v>
      </c>
    </row>
    <row r="67" spans="1:6" s="47" customFormat="1" ht="25.5" customHeight="1" x14ac:dyDescent="0.35">
      <c r="A67" s="125"/>
      <c r="B67" s="36"/>
      <c r="C67" s="36"/>
      <c r="D67" s="36"/>
      <c r="E67" s="97"/>
      <c r="F67" s="124">
        <f>IF((Coordination!E67*30)&gt;600,600,(Coordination!E67*30))</f>
        <v>0</v>
      </c>
    </row>
    <row r="68" spans="1:6" s="47" customFormat="1" ht="25.5" customHeight="1" x14ac:dyDescent="0.35">
      <c r="A68" s="125"/>
      <c r="B68" s="36"/>
      <c r="C68" s="36"/>
      <c r="D68" s="36"/>
      <c r="E68" s="97"/>
      <c r="F68" s="124">
        <f>IF((Coordination!E68*30)&gt;600,600,(Coordination!E68*30))</f>
        <v>0</v>
      </c>
    </row>
    <row r="69" spans="1:6" s="47" customFormat="1" ht="25.5" customHeight="1" x14ac:dyDescent="0.35">
      <c r="A69" s="125"/>
      <c r="B69" s="36"/>
      <c r="C69" s="36"/>
      <c r="D69" s="36"/>
      <c r="E69" s="97"/>
      <c r="F69" s="124">
        <f>IF((Coordination!E69*30)&gt;600,600,(Coordination!E69*30))</f>
        <v>0</v>
      </c>
    </row>
    <row r="70" spans="1:6" s="47" customFormat="1" ht="25.5" customHeight="1" x14ac:dyDescent="0.35">
      <c r="A70" s="125"/>
      <c r="B70" s="36"/>
      <c r="C70" s="36"/>
      <c r="D70" s="36"/>
      <c r="E70" s="97"/>
      <c r="F70" s="124">
        <f>IF((Coordination!E70*30)&gt;600,600,(Coordination!E70*30))</f>
        <v>0</v>
      </c>
    </row>
    <row r="71" spans="1:6" s="47" customFormat="1" ht="25.5" customHeight="1" x14ac:dyDescent="0.35">
      <c r="A71" s="125"/>
      <c r="B71" s="36"/>
      <c r="C71" s="36"/>
      <c r="D71" s="36"/>
      <c r="E71" s="97"/>
      <c r="F71" s="124">
        <f>IF((Coordination!E71*30)&gt;600,600,(Coordination!E71*30))</f>
        <v>0</v>
      </c>
    </row>
    <row r="72" spans="1:6" s="47" customFormat="1" ht="25.5" customHeight="1" x14ac:dyDescent="0.35">
      <c r="A72" s="125"/>
      <c r="B72" s="36"/>
      <c r="C72" s="36"/>
      <c r="D72" s="36"/>
      <c r="E72" s="97"/>
      <c r="F72" s="124">
        <f>IF((Coordination!E72*30)&gt;600,600,(Coordination!E72*30))</f>
        <v>0</v>
      </c>
    </row>
    <row r="73" spans="1:6" s="47" customFormat="1" ht="25.5" customHeight="1" x14ac:dyDescent="0.35">
      <c r="A73" s="125"/>
      <c r="B73" s="36"/>
      <c r="C73" s="36"/>
      <c r="D73" s="36"/>
      <c r="E73" s="97"/>
      <c r="F73" s="124">
        <f>IF((Coordination!E73*30)&gt;600,600,(Coordination!E73*30))</f>
        <v>0</v>
      </c>
    </row>
    <row r="74" spans="1:6" s="47" customFormat="1" ht="25.5" customHeight="1" x14ac:dyDescent="0.35">
      <c r="A74" s="125"/>
      <c r="B74" s="36"/>
      <c r="C74" s="36"/>
      <c r="D74" s="36"/>
      <c r="E74" s="97"/>
      <c r="F74" s="124">
        <f>IF((Coordination!E74*30)&gt;600,600,(Coordination!E74*30))</f>
        <v>0</v>
      </c>
    </row>
    <row r="75" spans="1:6" s="47" customFormat="1" ht="25.5" customHeight="1" x14ac:dyDescent="0.35">
      <c r="A75" s="125"/>
      <c r="B75" s="36"/>
      <c r="C75" s="36"/>
      <c r="D75" s="36"/>
      <c r="E75" s="97"/>
      <c r="F75" s="124">
        <f>IF((Coordination!E75*30)&gt;600,600,(Coordination!E75*30))</f>
        <v>0</v>
      </c>
    </row>
    <row r="76" spans="1:6" s="47" customFormat="1" ht="25.5" customHeight="1" x14ac:dyDescent="0.35">
      <c r="A76" s="125"/>
      <c r="B76" s="36"/>
      <c r="C76" s="36"/>
      <c r="D76" s="36"/>
      <c r="E76" s="97"/>
      <c r="F76" s="124">
        <f>IF((Coordination!E76*30)&gt;600,600,(Coordination!E76*30))</f>
        <v>0</v>
      </c>
    </row>
    <row r="77" spans="1:6" s="47" customFormat="1" ht="25.5" customHeight="1" x14ac:dyDescent="0.35">
      <c r="A77" s="125"/>
      <c r="B77" s="36"/>
      <c r="C77" s="36"/>
      <c r="D77" s="36"/>
      <c r="E77" s="97"/>
      <c r="F77" s="124">
        <f>IF((Coordination!E77*30)&gt;600,600,(Coordination!E77*30))</f>
        <v>0</v>
      </c>
    </row>
    <row r="78" spans="1:6" s="47" customFormat="1" ht="25.5" customHeight="1" x14ac:dyDescent="0.35">
      <c r="A78" s="125"/>
      <c r="B78" s="36"/>
      <c r="C78" s="36"/>
      <c r="D78" s="36"/>
      <c r="E78" s="97"/>
      <c r="F78" s="124">
        <f>IF((Coordination!E78*30)&gt;600,600,(Coordination!E78*30))</f>
        <v>0</v>
      </c>
    </row>
    <row r="79" spans="1:6" s="47" customFormat="1" ht="25.5" customHeight="1" x14ac:dyDescent="0.35">
      <c r="A79" s="125"/>
      <c r="B79" s="36"/>
      <c r="C79" s="36"/>
      <c r="D79" s="36"/>
      <c r="E79" s="97"/>
      <c r="F79" s="124">
        <f>IF((Coordination!E79*30)&gt;600,600,(Coordination!E79*30))</f>
        <v>0</v>
      </c>
    </row>
    <row r="80" spans="1:6" s="47" customFormat="1" ht="25.5" customHeight="1" x14ac:dyDescent="0.35">
      <c r="A80" s="125"/>
      <c r="B80" s="36"/>
      <c r="C80" s="36"/>
      <c r="D80" s="36"/>
      <c r="E80" s="97"/>
      <c r="F80" s="124">
        <f>IF((Coordination!E80*30)&gt;600,600,(Coordination!E80*30))</f>
        <v>0</v>
      </c>
    </row>
    <row r="81" spans="1:6" s="47" customFormat="1" ht="25.5" customHeight="1" x14ac:dyDescent="0.35">
      <c r="A81" s="125"/>
      <c r="B81" s="36"/>
      <c r="C81" s="36"/>
      <c r="D81" s="36"/>
      <c r="E81" s="97"/>
      <c r="F81" s="124">
        <f>IF((Coordination!E81*30)&gt;600,600,(Coordination!E81*30))</f>
        <v>0</v>
      </c>
    </row>
    <row r="82" spans="1:6" s="47" customFormat="1" ht="25.5" customHeight="1" x14ac:dyDescent="0.35">
      <c r="A82" s="125"/>
      <c r="B82" s="36"/>
      <c r="C82" s="36"/>
      <c r="D82" s="36"/>
      <c r="E82" s="97"/>
      <c r="F82" s="124">
        <f>IF((Coordination!E82*30)&gt;600,600,(Coordination!E82*30))</f>
        <v>0</v>
      </c>
    </row>
    <row r="83" spans="1:6" s="47" customFormat="1" ht="25.5" customHeight="1" x14ac:dyDescent="0.35">
      <c r="A83" s="125"/>
      <c r="B83" s="36"/>
      <c r="C83" s="36"/>
      <c r="D83" s="36"/>
      <c r="E83" s="97"/>
      <c r="F83" s="124">
        <f>IF((Coordination!E83*30)&gt;600,600,(Coordination!E83*30))</f>
        <v>0</v>
      </c>
    </row>
    <row r="84" spans="1:6" s="47" customFormat="1" ht="25.5" customHeight="1" x14ac:dyDescent="0.35">
      <c r="A84" s="125"/>
      <c r="B84" s="36"/>
      <c r="C84" s="36"/>
      <c r="D84" s="36"/>
      <c r="E84" s="97"/>
      <c r="F84" s="124">
        <f>IF((Coordination!E84*30)&gt;600,600,(Coordination!E84*30))</f>
        <v>0</v>
      </c>
    </row>
    <row r="85" spans="1:6" s="47" customFormat="1" ht="25.5" customHeight="1" x14ac:dyDescent="0.35">
      <c r="A85" s="125"/>
      <c r="B85" s="36"/>
      <c r="C85" s="36"/>
      <c r="D85" s="36"/>
      <c r="E85" s="97"/>
      <c r="F85" s="124">
        <f>IF((Coordination!E85*30)&gt;600,600,(Coordination!E85*30))</f>
        <v>0</v>
      </c>
    </row>
    <row r="86" spans="1:6" s="47" customFormat="1" ht="25.5" customHeight="1" x14ac:dyDescent="0.35">
      <c r="A86" s="125"/>
      <c r="B86" s="36"/>
      <c r="C86" s="36"/>
      <c r="D86" s="36"/>
      <c r="E86" s="97"/>
      <c r="F86" s="124">
        <f>IF((Coordination!E86*30)&gt;600,600,(Coordination!E86*30))</f>
        <v>0</v>
      </c>
    </row>
    <row r="87" spans="1:6" s="47" customFormat="1" ht="25.5" customHeight="1" x14ac:dyDescent="0.35">
      <c r="A87" s="125"/>
      <c r="B87" s="36"/>
      <c r="C87" s="36"/>
      <c r="D87" s="36"/>
      <c r="E87" s="97"/>
      <c r="F87" s="124">
        <f>IF((Coordination!E87*30)&gt;600,600,(Coordination!E87*30))</f>
        <v>0</v>
      </c>
    </row>
    <row r="88" spans="1:6" s="47" customFormat="1" ht="25.5" customHeight="1" x14ac:dyDescent="0.35">
      <c r="A88" s="125"/>
      <c r="B88" s="36"/>
      <c r="C88" s="36"/>
      <c r="D88" s="36"/>
      <c r="E88" s="97"/>
      <c r="F88" s="124">
        <f>IF((Coordination!E88*30)&gt;600,600,(Coordination!E88*30))</f>
        <v>0</v>
      </c>
    </row>
    <row r="89" spans="1:6" s="47" customFormat="1" ht="25.5" customHeight="1" x14ac:dyDescent="0.35">
      <c r="A89" s="125"/>
      <c r="B89" s="36"/>
      <c r="C89" s="36"/>
      <c r="D89" s="36"/>
      <c r="E89" s="97"/>
      <c r="F89" s="124">
        <f>IF((Coordination!E89*30)&gt;600,600,(Coordination!E89*30))</f>
        <v>0</v>
      </c>
    </row>
    <row r="90" spans="1:6" s="47" customFormat="1" ht="25.5" customHeight="1" x14ac:dyDescent="0.35">
      <c r="A90" s="125"/>
      <c r="B90" s="36"/>
      <c r="C90" s="36"/>
      <c r="D90" s="36"/>
      <c r="E90" s="97"/>
      <c r="F90" s="124">
        <f>IF((Coordination!E90*30)&gt;600,600,(Coordination!E90*30))</f>
        <v>0</v>
      </c>
    </row>
    <row r="91" spans="1:6" s="47" customFormat="1" ht="25.5" customHeight="1" x14ac:dyDescent="0.35">
      <c r="A91" s="125"/>
      <c r="B91" s="36"/>
      <c r="C91" s="36"/>
      <c r="D91" s="36"/>
      <c r="E91" s="97"/>
      <c r="F91" s="124">
        <f>IF((Coordination!E91*30)&gt;600,600,(Coordination!E91*30))</f>
        <v>0</v>
      </c>
    </row>
    <row r="92" spans="1:6" s="47" customFormat="1" ht="25.5" customHeight="1" x14ac:dyDescent="0.35">
      <c r="A92" s="125"/>
      <c r="B92" s="36"/>
      <c r="C92" s="36"/>
      <c r="D92" s="36"/>
      <c r="E92" s="97"/>
      <c r="F92" s="124">
        <f>IF((Coordination!E92*30)&gt;600,600,(Coordination!E92*30))</f>
        <v>0</v>
      </c>
    </row>
    <row r="93" spans="1:6" s="47" customFormat="1" ht="25.5" customHeight="1" x14ac:dyDescent="0.35">
      <c r="A93" s="125"/>
      <c r="B93" s="36"/>
      <c r="C93" s="36"/>
      <c r="D93" s="36"/>
      <c r="E93" s="97"/>
      <c r="F93" s="124">
        <f>IF((Coordination!E93*30)&gt;600,600,(Coordination!E93*30))</f>
        <v>0</v>
      </c>
    </row>
    <row r="94" spans="1:6" s="47" customFormat="1" ht="25.5" customHeight="1" x14ac:dyDescent="0.35">
      <c r="A94" s="125"/>
      <c r="B94" s="36"/>
      <c r="C94" s="36"/>
      <c r="D94" s="36"/>
      <c r="E94" s="97"/>
      <c r="F94" s="124">
        <f>IF((Coordination!E94*30)&gt;600,600,(Coordination!E94*30))</f>
        <v>0</v>
      </c>
    </row>
    <row r="95" spans="1:6" s="47" customFormat="1" ht="25.5" customHeight="1" x14ac:dyDescent="0.35">
      <c r="A95" s="125"/>
      <c r="B95" s="36"/>
      <c r="C95" s="36"/>
      <c r="D95" s="36"/>
      <c r="E95" s="97"/>
      <c r="F95" s="124">
        <f>IF((Coordination!E95*30)&gt;600,600,(Coordination!E95*30))</f>
        <v>0</v>
      </c>
    </row>
    <row r="96" spans="1:6" s="47" customFormat="1" ht="25.5" customHeight="1" x14ac:dyDescent="0.35">
      <c r="A96" s="125"/>
      <c r="B96" s="36"/>
      <c r="C96" s="36"/>
      <c r="D96" s="36"/>
      <c r="E96" s="97"/>
      <c r="F96" s="124">
        <f>IF((Coordination!E96*30)&gt;600,600,(Coordination!E96*30))</f>
        <v>0</v>
      </c>
    </row>
    <row r="97" spans="1:6" s="47" customFormat="1" ht="25.5" customHeight="1" x14ac:dyDescent="0.35">
      <c r="A97" s="125"/>
      <c r="B97" s="36"/>
      <c r="C97" s="36"/>
      <c r="D97" s="36"/>
      <c r="E97" s="97"/>
      <c r="F97" s="124">
        <f>IF((Coordination!E97*30)&gt;600,600,(Coordination!E97*30))</f>
        <v>0</v>
      </c>
    </row>
    <row r="98" spans="1:6" s="47" customFormat="1" ht="25.5" customHeight="1" x14ac:dyDescent="0.35">
      <c r="A98" s="125"/>
      <c r="B98" s="36"/>
      <c r="C98" s="36"/>
      <c r="D98" s="36"/>
      <c r="E98" s="97"/>
      <c r="F98" s="124">
        <f>IF((Coordination!E98*30)&gt;600,600,(Coordination!E98*30))</f>
        <v>0</v>
      </c>
    </row>
    <row r="99" spans="1:6" s="47" customFormat="1" ht="25.5" customHeight="1" x14ac:dyDescent="0.35">
      <c r="A99" s="125"/>
      <c r="B99" s="36"/>
      <c r="C99" s="36"/>
      <c r="D99" s="36"/>
      <c r="E99" s="97"/>
      <c r="F99" s="124">
        <f>IF((Coordination!E99*30)&gt;600,600,(Coordination!E99*30))</f>
        <v>0</v>
      </c>
    </row>
    <row r="100" spans="1:6" s="47" customFormat="1" ht="25.5" customHeight="1" x14ac:dyDescent="0.35">
      <c r="A100" s="125"/>
      <c r="B100" s="36"/>
      <c r="C100" s="36"/>
      <c r="D100" s="36"/>
      <c r="E100" s="97"/>
      <c r="F100" s="124">
        <f>IF((Coordination!E100*30)&gt;600,600,(Coordination!E100*30))</f>
        <v>0</v>
      </c>
    </row>
    <row r="101" spans="1:6" s="47" customFormat="1" ht="25.5" customHeight="1" x14ac:dyDescent="0.35">
      <c r="A101" s="125"/>
      <c r="B101" s="36"/>
      <c r="C101" s="36"/>
      <c r="D101" s="36"/>
      <c r="E101" s="97"/>
      <c r="F101" s="124">
        <f>IF((Coordination!E101*30)&gt;600,600,(Coordination!E101*30))</f>
        <v>0</v>
      </c>
    </row>
    <row r="102" spans="1:6" s="47" customFormat="1" ht="25.5" customHeight="1" x14ac:dyDescent="0.35">
      <c r="A102" s="125"/>
      <c r="B102" s="36"/>
      <c r="C102" s="36"/>
      <c r="D102" s="36"/>
      <c r="E102" s="97"/>
      <c r="F102" s="124">
        <f>IF((Coordination!E102*30)&gt;600,600,(Coordination!E102*30))</f>
        <v>0</v>
      </c>
    </row>
    <row r="103" spans="1:6" s="47" customFormat="1" ht="25.5" customHeight="1" x14ac:dyDescent="0.35">
      <c r="A103" s="125"/>
      <c r="B103" s="36"/>
      <c r="C103" s="36"/>
      <c r="D103" s="36"/>
      <c r="E103" s="97"/>
      <c r="F103" s="124">
        <f>IF((Coordination!E103*30)&gt;600,600,(Coordination!E103*30))</f>
        <v>0</v>
      </c>
    </row>
    <row r="104" spans="1:6" s="47" customFormat="1" ht="25.5" customHeight="1" x14ac:dyDescent="0.35">
      <c r="A104" s="125"/>
      <c r="B104" s="36"/>
      <c r="C104" s="36"/>
      <c r="D104" s="36"/>
      <c r="E104" s="97"/>
      <c r="F104" s="124">
        <f>IF((Coordination!E104*30)&gt;600,600,(Coordination!E104*30))</f>
        <v>0</v>
      </c>
    </row>
    <row r="105" spans="1:6" s="47" customFormat="1" ht="25.5" customHeight="1" x14ac:dyDescent="0.35">
      <c r="A105" s="125"/>
      <c r="B105" s="36"/>
      <c r="C105" s="36"/>
      <c r="D105" s="36"/>
      <c r="E105" s="97"/>
      <c r="F105" s="124">
        <f>IF((Coordination!E105*30)&gt;600,600,(Coordination!E105*30))</f>
        <v>0</v>
      </c>
    </row>
    <row r="106" spans="1:6" s="47" customFormat="1" ht="25.5" customHeight="1" x14ac:dyDescent="0.35">
      <c r="A106" s="125"/>
      <c r="B106" s="36"/>
      <c r="C106" s="36"/>
      <c r="D106" s="36"/>
      <c r="E106" s="97"/>
      <c r="F106" s="124">
        <f>IF((Coordination!E106*30)&gt;600,600,(Coordination!E106*30))</f>
        <v>0</v>
      </c>
    </row>
    <row r="107" spans="1:6" s="47" customFormat="1" ht="25.5" customHeight="1" x14ac:dyDescent="0.35">
      <c r="A107" s="125"/>
      <c r="B107" s="36"/>
      <c r="C107" s="36"/>
      <c r="D107" s="36"/>
      <c r="E107" s="97"/>
      <c r="F107" s="124">
        <f>IF((Coordination!E107*30)&gt;600,600,(Coordination!E107*30))</f>
        <v>0</v>
      </c>
    </row>
    <row r="108" spans="1:6" s="47" customFormat="1" ht="25.5" customHeight="1" x14ac:dyDescent="0.35">
      <c r="A108" s="125"/>
      <c r="B108" s="36"/>
      <c r="C108" s="36"/>
      <c r="D108" s="36"/>
      <c r="E108" s="97"/>
      <c r="F108" s="124">
        <f>IF((Coordination!E108*30)&gt;600,600,(Coordination!E108*30))</f>
        <v>0</v>
      </c>
    </row>
    <row r="109" spans="1:6" s="47" customFormat="1" ht="25.5" customHeight="1" x14ac:dyDescent="0.35">
      <c r="A109" s="125"/>
      <c r="B109" s="36"/>
      <c r="C109" s="36"/>
      <c r="D109" s="36"/>
      <c r="E109" s="97"/>
      <c r="F109" s="124">
        <f>IF((Coordination!E109*30)&gt;600,600,(Coordination!E109*30))</f>
        <v>0</v>
      </c>
    </row>
    <row r="110" spans="1:6" s="47" customFormat="1" ht="25.5" customHeight="1" x14ac:dyDescent="0.35">
      <c r="A110" s="125"/>
      <c r="B110" s="36"/>
      <c r="C110" s="36"/>
      <c r="D110" s="36"/>
      <c r="E110" s="97"/>
      <c r="F110" s="124">
        <f>IF((Coordination!E110*30)&gt;600,600,(Coordination!E110*30))</f>
        <v>0</v>
      </c>
    </row>
    <row r="111" spans="1:6" s="47" customFormat="1" ht="25.5" customHeight="1" x14ac:dyDescent="0.35">
      <c r="A111" s="125"/>
      <c r="B111" s="36"/>
      <c r="C111" s="36"/>
      <c r="D111" s="36"/>
      <c r="E111" s="97"/>
      <c r="F111" s="124">
        <f>IF((Coordination!E111*30)&gt;600,600,(Coordination!E111*30))</f>
        <v>0</v>
      </c>
    </row>
    <row r="112" spans="1:6" s="47" customFormat="1" ht="25.5" customHeight="1" x14ac:dyDescent="0.35">
      <c r="A112" s="125"/>
      <c r="B112" s="36"/>
      <c r="C112" s="36"/>
      <c r="D112" s="36"/>
      <c r="E112" s="97"/>
      <c r="F112" s="124">
        <f>IF((Coordination!E112*30)&gt;600,600,(Coordination!E112*30))</f>
        <v>0</v>
      </c>
    </row>
    <row r="113" spans="1:6" s="47" customFormat="1" ht="25.5" customHeight="1" x14ac:dyDescent="0.35">
      <c r="A113" s="125"/>
      <c r="B113" s="36"/>
      <c r="C113" s="36"/>
      <c r="D113" s="36"/>
      <c r="E113" s="97"/>
      <c r="F113" s="124">
        <f>IF((Coordination!E113*30)&gt;600,600,(Coordination!E113*30))</f>
        <v>0</v>
      </c>
    </row>
    <row r="114" spans="1:6" s="47" customFormat="1" ht="25.5" customHeight="1" x14ac:dyDescent="0.35">
      <c r="A114" s="125"/>
      <c r="B114" s="36"/>
      <c r="C114" s="36"/>
      <c r="D114" s="36"/>
      <c r="E114" s="97"/>
      <c r="F114" s="124">
        <f>IF((Coordination!E114*30)&gt;600,600,(Coordination!E114*30))</f>
        <v>0</v>
      </c>
    </row>
    <row r="115" spans="1:6" s="47" customFormat="1" ht="25.5" customHeight="1" x14ac:dyDescent="0.35">
      <c r="A115" s="125"/>
      <c r="B115" s="36"/>
      <c r="C115" s="36"/>
      <c r="D115" s="36"/>
      <c r="E115" s="97"/>
      <c r="F115" s="124">
        <f>IF((Coordination!E115*30)&gt;600,600,(Coordination!E115*30))</f>
        <v>0</v>
      </c>
    </row>
    <row r="116" spans="1:6" s="47" customFormat="1" ht="25.5" customHeight="1" x14ac:dyDescent="0.35">
      <c r="A116" s="125"/>
      <c r="B116" s="36"/>
      <c r="C116" s="36"/>
      <c r="D116" s="36"/>
      <c r="E116" s="97"/>
      <c r="F116" s="124">
        <f>IF((Coordination!E116*30)&gt;600,600,(Coordination!E116*30))</f>
        <v>0</v>
      </c>
    </row>
    <row r="117" spans="1:6" s="47" customFormat="1" ht="25.5" customHeight="1" x14ac:dyDescent="0.35">
      <c r="A117" s="125"/>
      <c r="B117" s="36"/>
      <c r="C117" s="36"/>
      <c r="D117" s="36"/>
      <c r="E117" s="97"/>
      <c r="F117" s="124">
        <f>IF((Coordination!E117*30)&gt;600,600,(Coordination!E117*30))</f>
        <v>0</v>
      </c>
    </row>
    <row r="118" spans="1:6" s="47" customFormat="1" ht="25.5" customHeight="1" x14ac:dyDescent="0.35">
      <c r="A118" s="125"/>
      <c r="B118" s="36"/>
      <c r="C118" s="36"/>
      <c r="D118" s="36"/>
      <c r="E118" s="97"/>
      <c r="F118" s="124">
        <f>IF((Coordination!E118*30)&gt;600,600,(Coordination!E118*30))</f>
        <v>0</v>
      </c>
    </row>
    <row r="119" spans="1:6" s="47" customFormat="1" ht="25.5" customHeight="1" x14ac:dyDescent="0.35">
      <c r="A119" s="125"/>
      <c r="B119" s="36"/>
      <c r="C119" s="36"/>
      <c r="D119" s="36"/>
      <c r="E119" s="97"/>
      <c r="F119" s="124">
        <f>IF((Coordination!E119*30)&gt;600,600,(Coordination!E119*30))</f>
        <v>0</v>
      </c>
    </row>
    <row r="120" spans="1:6" s="47" customFormat="1" ht="25.5" customHeight="1" x14ac:dyDescent="0.35">
      <c r="A120" s="125"/>
      <c r="B120" s="36"/>
      <c r="C120" s="36"/>
      <c r="D120" s="36"/>
      <c r="E120" s="97"/>
      <c r="F120" s="124">
        <f>IF((Coordination!E120*30)&gt;600,600,(Coordination!E120*30))</f>
        <v>0</v>
      </c>
    </row>
    <row r="121" spans="1:6" s="47" customFormat="1" ht="25.5" customHeight="1" x14ac:dyDescent="0.35">
      <c r="A121" s="125"/>
      <c r="B121" s="36"/>
      <c r="C121" s="36"/>
      <c r="D121" s="36"/>
      <c r="E121" s="97"/>
      <c r="F121" s="124">
        <f>IF((Coordination!E121*30)&gt;600,600,(Coordination!E121*30))</f>
        <v>0</v>
      </c>
    </row>
    <row r="122" spans="1:6" s="47" customFormat="1" ht="25.5" customHeight="1" x14ac:dyDescent="0.35">
      <c r="A122" s="125"/>
      <c r="B122" s="36"/>
      <c r="C122" s="36"/>
      <c r="D122" s="36"/>
      <c r="E122" s="97"/>
      <c r="F122" s="124">
        <f>IF((Coordination!E122*30)&gt;600,600,(Coordination!E122*30))</f>
        <v>0</v>
      </c>
    </row>
    <row r="123" spans="1:6" s="47" customFormat="1" ht="25.5" customHeight="1" x14ac:dyDescent="0.35">
      <c r="A123" s="125"/>
      <c r="B123" s="36"/>
      <c r="C123" s="36"/>
      <c r="D123" s="36"/>
      <c r="E123" s="97"/>
      <c r="F123" s="124">
        <f>IF((Coordination!E123*30)&gt;600,600,(Coordination!E123*30))</f>
        <v>0</v>
      </c>
    </row>
    <row r="124" spans="1:6" s="47" customFormat="1" ht="25.5" customHeight="1" x14ac:dyDescent="0.35">
      <c r="A124" s="125"/>
      <c r="B124" s="36"/>
      <c r="C124" s="36"/>
      <c r="D124" s="36"/>
      <c r="E124" s="97"/>
      <c r="F124" s="124">
        <f>IF((Coordination!E124*30)&gt;600,600,(Coordination!E124*30))</f>
        <v>0</v>
      </c>
    </row>
    <row r="125" spans="1:6" s="47" customFormat="1" ht="25.5" customHeight="1" x14ac:dyDescent="0.35">
      <c r="A125" s="125"/>
      <c r="B125" s="36"/>
      <c r="C125" s="36"/>
      <c r="D125" s="36"/>
      <c r="E125" s="97"/>
      <c r="F125" s="124">
        <f>IF((Coordination!E125*30)&gt;600,600,(Coordination!E125*30))</f>
        <v>0</v>
      </c>
    </row>
    <row r="126" spans="1:6" s="47" customFormat="1" ht="25.5" customHeight="1" x14ac:dyDescent="0.35">
      <c r="A126" s="125"/>
      <c r="B126" s="36"/>
      <c r="C126" s="36"/>
      <c r="D126" s="36"/>
      <c r="E126" s="97"/>
      <c r="F126" s="124">
        <f>IF((Coordination!E126*30)&gt;600,600,(Coordination!E126*30))</f>
        <v>0</v>
      </c>
    </row>
    <row r="127" spans="1:6" s="47" customFormat="1" ht="25.5" customHeight="1" x14ac:dyDescent="0.35">
      <c r="A127" s="125"/>
      <c r="B127" s="36"/>
      <c r="C127" s="36"/>
      <c r="D127" s="36"/>
      <c r="E127" s="97"/>
      <c r="F127" s="124">
        <f>IF((Coordination!E127*30)&gt;600,600,(Coordination!E127*30))</f>
        <v>0</v>
      </c>
    </row>
    <row r="128" spans="1:6" s="47" customFormat="1" ht="25.5" customHeight="1" x14ac:dyDescent="0.35">
      <c r="A128" s="125"/>
      <c r="B128" s="36"/>
      <c r="C128" s="36"/>
      <c r="D128" s="36"/>
      <c r="E128" s="97"/>
      <c r="F128" s="124">
        <f>IF((Coordination!E128*30)&gt;600,600,(Coordination!E128*30))</f>
        <v>0</v>
      </c>
    </row>
    <row r="129" spans="1:6" s="47" customFormat="1" ht="25.5" customHeight="1" x14ac:dyDescent="0.35">
      <c r="A129" s="125"/>
      <c r="B129" s="36"/>
      <c r="C129" s="36"/>
      <c r="D129" s="36"/>
      <c r="E129" s="97"/>
      <c r="F129" s="124">
        <f>IF((Coordination!E129*30)&gt;600,600,(Coordination!E129*30))</f>
        <v>0</v>
      </c>
    </row>
    <row r="130" spans="1:6" s="47" customFormat="1" ht="25.5" customHeight="1" x14ac:dyDescent="0.35">
      <c r="A130" s="125"/>
      <c r="B130" s="36"/>
      <c r="C130" s="36"/>
      <c r="D130" s="36"/>
      <c r="E130" s="97"/>
      <c r="F130" s="124">
        <f>IF((Coordination!E130*30)&gt;600,600,(Coordination!E130*30))</f>
        <v>0</v>
      </c>
    </row>
    <row r="131" spans="1:6" s="47" customFormat="1" ht="25.5" customHeight="1" x14ac:dyDescent="0.35">
      <c r="A131" s="125"/>
      <c r="B131" s="36"/>
      <c r="C131" s="36"/>
      <c r="D131" s="36"/>
      <c r="E131" s="97"/>
      <c r="F131" s="124">
        <f>IF((Coordination!E131*30)&gt;600,600,(Coordination!E131*30))</f>
        <v>0</v>
      </c>
    </row>
    <row r="132" spans="1:6" s="47" customFormat="1" ht="25.5" customHeight="1" x14ac:dyDescent="0.35">
      <c r="A132" s="125"/>
      <c r="B132" s="36"/>
      <c r="C132" s="36"/>
      <c r="D132" s="36"/>
      <c r="E132" s="97"/>
      <c r="F132" s="124">
        <f>IF((Coordination!E132*30)&gt;600,600,(Coordination!E132*30))</f>
        <v>0</v>
      </c>
    </row>
    <row r="133" spans="1:6" s="47" customFormat="1" ht="25.5" customHeight="1" x14ac:dyDescent="0.35">
      <c r="A133" s="125"/>
      <c r="B133" s="36"/>
      <c r="C133" s="36"/>
      <c r="D133" s="36"/>
      <c r="E133" s="97"/>
      <c r="F133" s="124">
        <f>IF((Coordination!E133*30)&gt;600,600,(Coordination!E133*30))</f>
        <v>0</v>
      </c>
    </row>
    <row r="134" spans="1:6" s="47" customFormat="1" ht="25.5" customHeight="1" x14ac:dyDescent="0.35">
      <c r="A134" s="125"/>
      <c r="B134" s="36"/>
      <c r="C134" s="36"/>
      <c r="D134" s="36"/>
      <c r="E134" s="97"/>
      <c r="F134" s="124">
        <f>IF((Coordination!E134*30)&gt;600,600,(Coordination!E134*30))</f>
        <v>0</v>
      </c>
    </row>
    <row r="135" spans="1:6" s="47" customFormat="1" ht="25.5" customHeight="1" x14ac:dyDescent="0.35">
      <c r="A135" s="125"/>
      <c r="B135" s="36"/>
      <c r="C135" s="36"/>
      <c r="D135" s="36"/>
      <c r="E135" s="97"/>
      <c r="F135" s="124">
        <f>IF((Coordination!E135*30)&gt;600,600,(Coordination!E135*30))</f>
        <v>0</v>
      </c>
    </row>
    <row r="136" spans="1:6" s="47" customFormat="1" ht="25.5" customHeight="1" x14ac:dyDescent="0.35">
      <c r="A136" s="125"/>
      <c r="B136" s="36"/>
      <c r="C136" s="36"/>
      <c r="D136" s="36"/>
      <c r="E136" s="97"/>
      <c r="F136" s="124">
        <f>IF((Coordination!E136*30)&gt;600,600,(Coordination!E136*30))</f>
        <v>0</v>
      </c>
    </row>
    <row r="137" spans="1:6" s="47" customFormat="1" ht="25.5" customHeight="1" x14ac:dyDescent="0.35">
      <c r="A137" s="125"/>
      <c r="B137" s="36"/>
      <c r="C137" s="36"/>
      <c r="D137" s="36"/>
      <c r="E137" s="97"/>
      <c r="F137" s="124">
        <f>IF((Coordination!E137*30)&gt;600,600,(Coordination!E137*30))</f>
        <v>0</v>
      </c>
    </row>
    <row r="138" spans="1:6" s="47" customFormat="1" ht="25.5" customHeight="1" x14ac:dyDescent="0.35">
      <c r="A138" s="125"/>
      <c r="B138" s="36"/>
      <c r="C138" s="36"/>
      <c r="D138" s="36"/>
      <c r="E138" s="97"/>
      <c r="F138" s="124">
        <f>IF((Coordination!E138*30)&gt;600,600,(Coordination!E138*30))</f>
        <v>0</v>
      </c>
    </row>
    <row r="139" spans="1:6" s="47" customFormat="1" ht="25.5" customHeight="1" x14ac:dyDescent="0.35">
      <c r="A139" s="125"/>
      <c r="B139" s="36"/>
      <c r="C139" s="36"/>
      <c r="D139" s="36"/>
      <c r="E139" s="97"/>
      <c r="F139" s="124">
        <f>IF((Coordination!E139*30)&gt;600,600,(Coordination!E139*30))</f>
        <v>0</v>
      </c>
    </row>
    <row r="140" spans="1:6" s="47" customFormat="1" ht="25.5" customHeight="1" x14ac:dyDescent="0.35">
      <c r="A140" s="125"/>
      <c r="B140" s="36"/>
      <c r="C140" s="36"/>
      <c r="D140" s="36"/>
      <c r="E140" s="97"/>
      <c r="F140" s="124">
        <f>IF((Coordination!E140*30)&gt;600,600,(Coordination!E140*30))</f>
        <v>0</v>
      </c>
    </row>
    <row r="141" spans="1:6" s="47" customFormat="1" ht="25.5" customHeight="1" x14ac:dyDescent="0.35">
      <c r="A141" s="125"/>
      <c r="B141" s="36"/>
      <c r="C141" s="36"/>
      <c r="D141" s="36"/>
      <c r="E141" s="97"/>
      <c r="F141" s="124">
        <f>IF((Coordination!E141*30)&gt;600,600,(Coordination!E141*30))</f>
        <v>0</v>
      </c>
    </row>
    <row r="142" spans="1:6" s="47" customFormat="1" ht="25.5" customHeight="1" x14ac:dyDescent="0.35">
      <c r="A142" s="125"/>
      <c r="B142" s="36"/>
      <c r="C142" s="36"/>
      <c r="D142" s="36"/>
      <c r="E142" s="97"/>
      <c r="F142" s="124">
        <f>IF((Coordination!E142*30)&gt;600,600,(Coordination!E142*30))</f>
        <v>0</v>
      </c>
    </row>
    <row r="143" spans="1:6" s="47" customFormat="1" ht="25.5" customHeight="1" x14ac:dyDescent="0.35">
      <c r="A143" s="125"/>
      <c r="B143" s="36"/>
      <c r="C143" s="36"/>
      <c r="D143" s="36"/>
      <c r="E143" s="97"/>
      <c r="F143" s="124">
        <f>IF((Coordination!E143*30)&gt;600,600,(Coordination!E143*30))</f>
        <v>0</v>
      </c>
    </row>
    <row r="144" spans="1:6" s="47" customFormat="1" ht="25.5" customHeight="1" x14ac:dyDescent="0.35">
      <c r="A144" s="125"/>
      <c r="B144" s="36"/>
      <c r="C144" s="36"/>
      <c r="D144" s="36"/>
      <c r="E144" s="97"/>
      <c r="F144" s="124">
        <f>IF((Coordination!E144*30)&gt;600,600,(Coordination!E144*30))</f>
        <v>0</v>
      </c>
    </row>
    <row r="145" spans="1:6" s="47" customFormat="1" ht="25.5" customHeight="1" x14ac:dyDescent="0.35">
      <c r="A145" s="125"/>
      <c r="B145" s="36"/>
      <c r="C145" s="36"/>
      <c r="D145" s="36"/>
      <c r="E145" s="97"/>
      <c r="F145" s="124">
        <f>IF((Coordination!E145*30)&gt;600,600,(Coordination!E145*30))</f>
        <v>0</v>
      </c>
    </row>
    <row r="146" spans="1:6" s="47" customFormat="1" ht="25.5" customHeight="1" x14ac:dyDescent="0.35">
      <c r="A146" s="125"/>
      <c r="B146" s="36"/>
      <c r="C146" s="36"/>
      <c r="D146" s="36"/>
      <c r="E146" s="97"/>
      <c r="F146" s="124">
        <f>IF((Coordination!E146*30)&gt;600,600,(Coordination!E146*30))</f>
        <v>0</v>
      </c>
    </row>
    <row r="147" spans="1:6" s="47" customFormat="1" ht="25.5" customHeight="1" x14ac:dyDescent="0.35">
      <c r="A147" s="125"/>
      <c r="B147" s="36"/>
      <c r="C147" s="36"/>
      <c r="D147" s="36"/>
      <c r="E147" s="97"/>
      <c r="F147" s="124">
        <f>IF((Coordination!E147*30)&gt;600,600,(Coordination!E147*30))</f>
        <v>0</v>
      </c>
    </row>
    <row r="148" spans="1:6" s="47" customFormat="1" ht="25.5" customHeight="1" x14ac:dyDescent="0.35">
      <c r="A148" s="125"/>
      <c r="B148" s="36"/>
      <c r="C148" s="36"/>
      <c r="D148" s="36"/>
      <c r="E148" s="97"/>
      <c r="F148" s="124">
        <f>IF((Coordination!E148*30)&gt;600,600,(Coordination!E148*30))</f>
        <v>0</v>
      </c>
    </row>
    <row r="149" spans="1:6" s="47" customFormat="1" ht="25.5" customHeight="1" x14ac:dyDescent="0.35">
      <c r="A149" s="125"/>
      <c r="B149" s="36"/>
      <c r="C149" s="36"/>
      <c r="D149" s="36"/>
      <c r="E149" s="97"/>
      <c r="F149" s="124">
        <f>IF((Coordination!E149*30)&gt;600,600,(Coordination!E149*30))</f>
        <v>0</v>
      </c>
    </row>
    <row r="150" spans="1:6" s="47" customFormat="1" ht="25.5" customHeight="1" x14ac:dyDescent="0.35">
      <c r="A150" s="125"/>
      <c r="B150" s="36"/>
      <c r="C150" s="36"/>
      <c r="D150" s="36"/>
      <c r="E150" s="97"/>
      <c r="F150" s="124">
        <f>IF((Coordination!E150*30)&gt;600,600,(Coordination!E150*30))</f>
        <v>0</v>
      </c>
    </row>
    <row r="151" spans="1:6" s="47" customFormat="1" ht="25.5" customHeight="1" x14ac:dyDescent="0.35">
      <c r="A151" s="125"/>
      <c r="B151" s="36"/>
      <c r="C151" s="36"/>
      <c r="D151" s="36"/>
      <c r="E151" s="97"/>
      <c r="F151" s="124">
        <f>IF((Coordination!E151*30)&gt;600,600,(Coordination!E151*30))</f>
        <v>0</v>
      </c>
    </row>
    <row r="152" spans="1:6" s="47" customFormat="1" ht="25.5" customHeight="1" x14ac:dyDescent="0.35">
      <c r="A152" s="125"/>
      <c r="B152" s="36"/>
      <c r="C152" s="36"/>
      <c r="D152" s="36"/>
      <c r="E152" s="97"/>
      <c r="F152" s="124">
        <f>IF((Coordination!E152*30)&gt;600,600,(Coordination!E152*30))</f>
        <v>0</v>
      </c>
    </row>
    <row r="153" spans="1:6" s="47" customFormat="1" ht="25.5" customHeight="1" x14ac:dyDescent="0.35">
      <c r="A153" s="125"/>
      <c r="B153" s="36"/>
      <c r="C153" s="36"/>
      <c r="D153" s="36"/>
      <c r="E153" s="97"/>
      <c r="F153" s="124">
        <f>IF((Coordination!E153*30)&gt;600,600,(Coordination!E153*30))</f>
        <v>0</v>
      </c>
    </row>
    <row r="154" spans="1:6" s="47" customFormat="1" ht="25.5" customHeight="1" x14ac:dyDescent="0.35">
      <c r="A154" s="125"/>
      <c r="B154" s="36"/>
      <c r="C154" s="36"/>
      <c r="D154" s="36"/>
      <c r="E154" s="97"/>
      <c r="F154" s="124">
        <f>IF((Coordination!E154*30)&gt;600,600,(Coordination!E154*30))</f>
        <v>0</v>
      </c>
    </row>
    <row r="155" spans="1:6" s="47" customFormat="1" ht="25.5" customHeight="1" x14ac:dyDescent="0.35">
      <c r="A155" s="125"/>
      <c r="B155" s="36"/>
      <c r="C155" s="36"/>
      <c r="D155" s="36"/>
      <c r="E155" s="97"/>
      <c r="F155" s="124">
        <f>IF((Coordination!E155*30)&gt;600,600,(Coordination!E155*30))</f>
        <v>0</v>
      </c>
    </row>
    <row r="156" spans="1:6" s="47" customFormat="1" ht="25.5" customHeight="1" x14ac:dyDescent="0.35">
      <c r="A156" s="125"/>
      <c r="B156" s="36"/>
      <c r="C156" s="36"/>
      <c r="D156" s="36"/>
      <c r="E156" s="97"/>
      <c r="F156" s="124">
        <f>IF((Coordination!E156*30)&gt;600,600,(Coordination!E156*30))</f>
        <v>0</v>
      </c>
    </row>
    <row r="157" spans="1:6" s="47" customFormat="1" ht="25.5" customHeight="1" x14ac:dyDescent="0.35">
      <c r="A157" s="125"/>
      <c r="B157" s="36"/>
      <c r="C157" s="36"/>
      <c r="D157" s="36"/>
      <c r="E157" s="97"/>
      <c r="F157" s="124">
        <f>IF((Coordination!E157*30)&gt;600,600,(Coordination!E157*30))</f>
        <v>0</v>
      </c>
    </row>
    <row r="158" spans="1:6" s="47" customFormat="1" ht="25.5" customHeight="1" x14ac:dyDescent="0.35">
      <c r="A158" s="125"/>
      <c r="B158" s="36"/>
      <c r="C158" s="36"/>
      <c r="D158" s="36"/>
      <c r="E158" s="97"/>
      <c r="F158" s="124">
        <f>IF((Coordination!E158*30)&gt;600,600,(Coordination!E158*30))</f>
        <v>0</v>
      </c>
    </row>
    <row r="159" spans="1:6" s="47" customFormat="1" ht="25.5" customHeight="1" x14ac:dyDescent="0.35">
      <c r="A159" s="125"/>
      <c r="B159" s="36"/>
      <c r="C159" s="36"/>
      <c r="D159" s="36"/>
      <c r="E159" s="97"/>
      <c r="F159" s="124">
        <f>IF((Coordination!E159*30)&gt;600,600,(Coordination!E159*30))</f>
        <v>0</v>
      </c>
    </row>
    <row r="160" spans="1:6" s="47" customFormat="1" ht="25.5" customHeight="1" x14ac:dyDescent="0.35">
      <c r="A160" s="125"/>
      <c r="B160" s="36"/>
      <c r="C160" s="36"/>
      <c r="D160" s="36"/>
      <c r="E160" s="97"/>
      <c r="F160" s="124">
        <f>IF((Coordination!E160*30)&gt;600,600,(Coordination!E160*30))</f>
        <v>0</v>
      </c>
    </row>
    <row r="161" spans="1:6" s="47" customFormat="1" ht="25.5" customHeight="1" x14ac:dyDescent="0.35">
      <c r="A161" s="125"/>
      <c r="B161" s="36"/>
      <c r="C161" s="36"/>
      <c r="D161" s="36"/>
      <c r="E161" s="97"/>
      <c r="F161" s="124">
        <f>IF((Coordination!E161*30)&gt;600,600,(Coordination!E161*30))</f>
        <v>0</v>
      </c>
    </row>
    <row r="162" spans="1:6" s="47" customFormat="1" ht="25.5" customHeight="1" x14ac:dyDescent="0.35">
      <c r="A162" s="125"/>
      <c r="B162" s="36"/>
      <c r="C162" s="36"/>
      <c r="D162" s="36"/>
      <c r="E162" s="97"/>
      <c r="F162" s="124">
        <f>IF((Coordination!E162*30)&gt;600,600,(Coordination!E162*30))</f>
        <v>0</v>
      </c>
    </row>
    <row r="163" spans="1:6" s="47" customFormat="1" ht="25.5" customHeight="1" x14ac:dyDescent="0.35">
      <c r="A163" s="125"/>
      <c r="B163" s="36"/>
      <c r="C163" s="36"/>
      <c r="D163" s="36"/>
      <c r="E163" s="97"/>
      <c r="F163" s="124">
        <f>IF((Coordination!E163*30)&gt;600,600,(Coordination!E163*30))</f>
        <v>0</v>
      </c>
    </row>
    <row r="164" spans="1:6" s="47" customFormat="1" ht="25.5" customHeight="1" x14ac:dyDescent="0.35">
      <c r="A164" s="125"/>
      <c r="B164" s="36"/>
      <c r="C164" s="36"/>
      <c r="D164" s="36"/>
      <c r="E164" s="97"/>
      <c r="F164" s="124">
        <f>IF((Coordination!E164*30)&gt;600,600,(Coordination!E164*30))</f>
        <v>0</v>
      </c>
    </row>
    <row r="165" spans="1:6" s="47" customFormat="1" ht="25.5" customHeight="1" x14ac:dyDescent="0.35">
      <c r="A165" s="125"/>
      <c r="B165" s="36"/>
      <c r="C165" s="36"/>
      <c r="D165" s="36"/>
      <c r="E165" s="97"/>
      <c r="F165" s="124">
        <f>IF((Coordination!E165*30)&gt;600,600,(Coordination!E165*30))</f>
        <v>0</v>
      </c>
    </row>
    <row r="166" spans="1:6" s="47" customFormat="1" ht="25.5" customHeight="1" x14ac:dyDescent="0.35">
      <c r="A166" s="125"/>
      <c r="B166" s="36"/>
      <c r="C166" s="36"/>
      <c r="D166" s="36"/>
      <c r="E166" s="97"/>
      <c r="F166" s="124">
        <f>IF((Coordination!E166*30)&gt;600,600,(Coordination!E166*30))</f>
        <v>0</v>
      </c>
    </row>
    <row r="167" spans="1:6" s="47" customFormat="1" ht="25.5" customHeight="1" x14ac:dyDescent="0.35">
      <c r="A167" s="125"/>
      <c r="B167" s="36"/>
      <c r="C167" s="36"/>
      <c r="D167" s="36"/>
      <c r="E167" s="97"/>
      <c r="F167" s="124">
        <f>IF((Coordination!E167*30)&gt;600,600,(Coordination!E167*30))</f>
        <v>0</v>
      </c>
    </row>
    <row r="168" spans="1:6" s="47" customFormat="1" ht="25.5" customHeight="1" x14ac:dyDescent="0.35">
      <c r="A168" s="125"/>
      <c r="B168" s="36"/>
      <c r="C168" s="36"/>
      <c r="D168" s="36"/>
      <c r="E168" s="97"/>
      <c r="F168" s="124">
        <f>IF((Coordination!E168*30)&gt;600,600,(Coordination!E168*30))</f>
        <v>0</v>
      </c>
    </row>
    <row r="169" spans="1:6" s="47" customFormat="1" ht="25.5" customHeight="1" x14ac:dyDescent="0.35">
      <c r="A169" s="125"/>
      <c r="B169" s="36"/>
      <c r="C169" s="36"/>
      <c r="D169" s="36"/>
      <c r="E169" s="97"/>
      <c r="F169" s="124">
        <f>IF((Coordination!E169*30)&gt;600,600,(Coordination!E169*30))</f>
        <v>0</v>
      </c>
    </row>
    <row r="170" spans="1:6" s="47" customFormat="1" ht="25.5" customHeight="1" x14ac:dyDescent="0.35">
      <c r="A170" s="125"/>
      <c r="B170" s="36"/>
      <c r="C170" s="36"/>
      <c r="D170" s="36"/>
      <c r="E170" s="97"/>
      <c r="F170" s="124">
        <f>IF((Coordination!E170*30)&gt;600,600,(Coordination!E170*30))</f>
        <v>0</v>
      </c>
    </row>
    <row r="171" spans="1:6" s="47" customFormat="1" ht="25.5" customHeight="1" x14ac:dyDescent="0.35">
      <c r="A171" s="125"/>
      <c r="B171" s="36"/>
      <c r="C171" s="36"/>
      <c r="D171" s="36"/>
      <c r="E171" s="97"/>
      <c r="F171" s="124">
        <f>IF((Coordination!E171*30)&gt;600,600,(Coordination!E171*30))</f>
        <v>0</v>
      </c>
    </row>
    <row r="172" spans="1:6" s="47" customFormat="1" ht="25.5" customHeight="1" x14ac:dyDescent="0.35">
      <c r="A172" s="125"/>
      <c r="B172" s="36"/>
      <c r="C172" s="36"/>
      <c r="D172" s="36"/>
      <c r="E172" s="97"/>
      <c r="F172" s="124">
        <f>IF((Coordination!E172*30)&gt;600,600,(Coordination!E172*30))</f>
        <v>0</v>
      </c>
    </row>
    <row r="173" spans="1:6" s="47" customFormat="1" ht="25.5" customHeight="1" x14ac:dyDescent="0.35">
      <c r="A173" s="125"/>
      <c r="B173" s="36"/>
      <c r="C173" s="36"/>
      <c r="D173" s="36"/>
      <c r="E173" s="97"/>
      <c r="F173" s="124">
        <f>IF((Coordination!E173*30)&gt;600,600,(Coordination!E173*30))</f>
        <v>0</v>
      </c>
    </row>
    <row r="174" spans="1:6" s="47" customFormat="1" ht="25.5" customHeight="1" x14ac:dyDescent="0.35">
      <c r="A174" s="125"/>
      <c r="B174" s="36"/>
      <c r="C174" s="36"/>
      <c r="D174" s="36"/>
      <c r="E174" s="97"/>
      <c r="F174" s="124">
        <f>IF((Coordination!E174*30)&gt;600,600,(Coordination!E174*30))</f>
        <v>0</v>
      </c>
    </row>
    <row r="175" spans="1:6" s="47" customFormat="1" ht="25.5" customHeight="1" x14ac:dyDescent="0.35">
      <c r="A175" s="125"/>
      <c r="B175" s="36"/>
      <c r="C175" s="36"/>
      <c r="D175" s="36"/>
      <c r="E175" s="97"/>
      <c r="F175" s="124">
        <f>IF((Coordination!E175*30)&gt;600,600,(Coordination!E175*30))</f>
        <v>0</v>
      </c>
    </row>
    <row r="176" spans="1:6" s="47" customFormat="1" ht="25.5" customHeight="1" x14ac:dyDescent="0.35">
      <c r="A176" s="125"/>
      <c r="B176" s="36"/>
      <c r="C176" s="36"/>
      <c r="D176" s="36"/>
      <c r="E176" s="97"/>
      <c r="F176" s="124">
        <f>IF((Coordination!E176*30)&gt;600,600,(Coordination!E176*30))</f>
        <v>0</v>
      </c>
    </row>
    <row r="177" spans="1:6" s="47" customFormat="1" ht="25.5" customHeight="1" x14ac:dyDescent="0.35">
      <c r="A177" s="125"/>
      <c r="B177" s="36"/>
      <c r="C177" s="36"/>
      <c r="D177" s="36"/>
      <c r="E177" s="97"/>
      <c r="F177" s="124">
        <f>IF((Coordination!E177*30)&gt;600,600,(Coordination!E177*30))</f>
        <v>0</v>
      </c>
    </row>
    <row r="178" spans="1:6" s="47" customFormat="1" ht="25.5" customHeight="1" x14ac:dyDescent="0.35">
      <c r="A178" s="125"/>
      <c r="B178" s="36"/>
      <c r="C178" s="36"/>
      <c r="D178" s="36"/>
      <c r="E178" s="97"/>
      <c r="F178" s="124">
        <f>IF((Coordination!E178*30)&gt;600,600,(Coordination!E178*30))</f>
        <v>0</v>
      </c>
    </row>
    <row r="179" spans="1:6" s="47" customFormat="1" ht="25.5" customHeight="1" x14ac:dyDescent="0.35">
      <c r="A179" s="125"/>
      <c r="B179" s="36"/>
      <c r="C179" s="36"/>
      <c r="D179" s="36"/>
      <c r="E179" s="97"/>
      <c r="F179" s="124">
        <f>IF((Coordination!E179*30)&gt;600,600,(Coordination!E179*30))</f>
        <v>0</v>
      </c>
    </row>
    <row r="180" spans="1:6" s="47" customFormat="1" ht="25.5" customHeight="1" x14ac:dyDescent="0.35">
      <c r="A180" s="125"/>
      <c r="B180" s="36"/>
      <c r="C180" s="36"/>
      <c r="D180" s="36"/>
      <c r="E180" s="97"/>
      <c r="F180" s="124">
        <f>IF((Coordination!E180*30)&gt;600,600,(Coordination!E180*30))</f>
        <v>0</v>
      </c>
    </row>
    <row r="181" spans="1:6" s="47" customFormat="1" ht="25.5" customHeight="1" x14ac:dyDescent="0.35">
      <c r="A181" s="125"/>
      <c r="B181" s="36"/>
      <c r="C181" s="36"/>
      <c r="D181" s="36"/>
      <c r="E181" s="97"/>
      <c r="F181" s="124">
        <f>IF((Coordination!E181*30)&gt;600,600,(Coordination!E181*30))</f>
        <v>0</v>
      </c>
    </row>
    <row r="182" spans="1:6" s="47" customFormat="1" ht="25.5" customHeight="1" x14ac:dyDescent="0.35">
      <c r="A182" s="125"/>
      <c r="B182" s="36"/>
      <c r="C182" s="36"/>
      <c r="D182" s="36"/>
      <c r="E182" s="97"/>
      <c r="F182" s="124">
        <f>IF((Coordination!E182*30)&gt;600,600,(Coordination!E182*30))</f>
        <v>0</v>
      </c>
    </row>
    <row r="183" spans="1:6" s="47" customFormat="1" ht="25.5" customHeight="1" x14ac:dyDescent="0.35">
      <c r="A183" s="125"/>
      <c r="B183" s="36"/>
      <c r="C183" s="36"/>
      <c r="D183" s="36"/>
      <c r="E183" s="97"/>
      <c r="F183" s="124">
        <f>IF((Coordination!E183*30)&gt;600,600,(Coordination!E183*30))</f>
        <v>0</v>
      </c>
    </row>
    <row r="184" spans="1:6" s="47" customFormat="1" ht="25.5" customHeight="1" x14ac:dyDescent="0.35">
      <c r="A184" s="125"/>
      <c r="B184" s="36"/>
      <c r="C184" s="36"/>
      <c r="D184" s="36"/>
      <c r="E184" s="97"/>
      <c r="F184" s="124">
        <f>IF((Coordination!E184*30)&gt;600,600,(Coordination!E184*30))</f>
        <v>0</v>
      </c>
    </row>
    <row r="185" spans="1:6" s="47" customFormat="1" ht="25.5" customHeight="1" x14ac:dyDescent="0.35">
      <c r="A185" s="125"/>
      <c r="B185" s="36"/>
      <c r="C185" s="36"/>
      <c r="D185" s="36"/>
      <c r="E185" s="97"/>
      <c r="F185" s="124">
        <f>IF((Coordination!E185*30)&gt;600,600,(Coordination!E185*30))</f>
        <v>0</v>
      </c>
    </row>
    <row r="186" spans="1:6" s="47" customFormat="1" ht="25.5" customHeight="1" x14ac:dyDescent="0.35">
      <c r="A186" s="125"/>
      <c r="B186" s="36"/>
      <c r="C186" s="36"/>
      <c r="D186" s="36"/>
      <c r="E186" s="97"/>
      <c r="F186" s="124">
        <f>IF((Coordination!E186*30)&gt;600,600,(Coordination!E186*30))</f>
        <v>0</v>
      </c>
    </row>
    <row r="187" spans="1:6" s="47" customFormat="1" ht="25.5" customHeight="1" x14ac:dyDescent="0.35">
      <c r="A187" s="125"/>
      <c r="B187" s="36"/>
      <c r="C187" s="36"/>
      <c r="D187" s="36"/>
      <c r="E187" s="97"/>
      <c r="F187" s="124">
        <f>IF((Coordination!E187*30)&gt;600,600,(Coordination!E187*30))</f>
        <v>0</v>
      </c>
    </row>
    <row r="188" spans="1:6" s="47" customFormat="1" ht="25.5" customHeight="1" x14ac:dyDescent="0.35">
      <c r="A188" s="125"/>
      <c r="B188" s="36"/>
      <c r="C188" s="36"/>
      <c r="D188" s="36"/>
      <c r="E188" s="97"/>
      <c r="F188" s="124">
        <f>IF((Coordination!E188*30)&gt;600,600,(Coordination!E188*30))</f>
        <v>0</v>
      </c>
    </row>
    <row r="189" spans="1:6" s="47" customFormat="1" ht="25.5" customHeight="1" thickBot="1" x14ac:dyDescent="0.4">
      <c r="A189" s="126"/>
      <c r="B189" s="127"/>
      <c r="C189" s="127"/>
      <c r="D189" s="127"/>
      <c r="E189" s="128"/>
      <c r="F189" s="129">
        <f>IF((Coordination!E189*30)&gt;600,600,(Coordination!E189*30))</f>
        <v>0</v>
      </c>
    </row>
    <row r="190" spans="1:6" s="47" customFormat="1" ht="25.5" customHeight="1" x14ac:dyDescent="0.35"/>
    <row r="191" spans="1:6" s="47" customFormat="1" ht="25.5" customHeight="1" x14ac:dyDescent="0.35"/>
    <row r="192" spans="1:6" s="47" customFormat="1" ht="25.5" customHeight="1" x14ac:dyDescent="0.35"/>
    <row r="193" s="47" customFormat="1" ht="25.5" customHeight="1" x14ac:dyDescent="0.35"/>
    <row r="194" s="47" customFormat="1" ht="25.5" customHeight="1" x14ac:dyDescent="0.35"/>
    <row r="195" s="47" customFormat="1" ht="25.5" customHeight="1" x14ac:dyDescent="0.35"/>
    <row r="196" s="47" customFormat="1" ht="25.5" customHeight="1" x14ac:dyDescent="0.35"/>
    <row r="197" s="47" customFormat="1" ht="25.5" customHeight="1" x14ac:dyDescent="0.35"/>
    <row r="198" s="47" customFormat="1" ht="25.5" customHeight="1" x14ac:dyDescent="0.35"/>
    <row r="199" s="47" customFormat="1" ht="25.5" customHeight="1" x14ac:dyDescent="0.35"/>
    <row r="200" s="47" customFormat="1" ht="25.5" customHeight="1" x14ac:dyDescent="0.35"/>
    <row r="201" s="47" customFormat="1" ht="25.5" customHeight="1" x14ac:dyDescent="0.35"/>
    <row r="202" s="47" customFormat="1" ht="25.5" customHeight="1" x14ac:dyDescent="0.35"/>
    <row r="203" s="47" customFormat="1" ht="25.5" customHeight="1" x14ac:dyDescent="0.35"/>
    <row r="204" s="47" customFormat="1" ht="25.5" customHeight="1" x14ac:dyDescent="0.35"/>
    <row r="205" s="47" customFormat="1" ht="25.5" customHeight="1" x14ac:dyDescent="0.35"/>
    <row r="206" s="47" customFormat="1" ht="25.5" customHeight="1" x14ac:dyDescent="0.35"/>
    <row r="207" s="47" customFormat="1" ht="25.5" customHeight="1" x14ac:dyDescent="0.35"/>
    <row r="208" s="47" customFormat="1" ht="25.5" customHeight="1" x14ac:dyDescent="0.35"/>
    <row r="209" spans="1:4" s="47" customFormat="1" ht="25.5" customHeight="1" x14ac:dyDescent="0.35"/>
    <row r="210" spans="1:4" s="47" customFormat="1" ht="25.5" customHeight="1" x14ac:dyDescent="0.35"/>
    <row r="211" spans="1:4" s="47" customFormat="1" ht="25.5" customHeight="1" x14ac:dyDescent="0.35"/>
    <row r="212" spans="1:4" s="47" customFormat="1" ht="25.5" customHeight="1" x14ac:dyDescent="0.35"/>
    <row r="213" spans="1:4" s="47" customFormat="1" ht="25.5" customHeight="1" x14ac:dyDescent="0.35"/>
    <row r="214" spans="1:4" s="47" customFormat="1" ht="25.5" customHeight="1" x14ac:dyDescent="0.35"/>
    <row r="215" spans="1:4" s="47" customFormat="1" ht="25.5" customHeight="1" x14ac:dyDescent="0.35"/>
    <row r="216" spans="1:4" s="47" customFormat="1" ht="25.5" customHeight="1" x14ac:dyDescent="0.35"/>
    <row r="217" spans="1:4" s="47" customFormat="1" ht="25.5" customHeight="1" x14ac:dyDescent="0.35"/>
    <row r="218" spans="1:4" s="47" customFormat="1" ht="25.5" customHeight="1" x14ac:dyDescent="0.35"/>
    <row r="219" spans="1:4" s="47" customFormat="1" ht="25.5" customHeight="1" x14ac:dyDescent="0.35"/>
    <row r="220" spans="1:4" s="47" customFormat="1" ht="25.5" customHeight="1" x14ac:dyDescent="0.35"/>
    <row r="221" spans="1:4" s="47" customFormat="1" ht="25.5" customHeight="1" x14ac:dyDescent="0.35"/>
    <row r="222" spans="1:4" s="47" customFormat="1" x14ac:dyDescent="0.35"/>
    <row r="223" spans="1:4" s="47" customFormat="1" x14ac:dyDescent="0.35"/>
    <row r="224" spans="1:4" x14ac:dyDescent="0.25">
      <c r="A224" s="47"/>
      <c r="B224" s="47"/>
      <c r="C224" s="47"/>
      <c r="D224" s="47"/>
    </row>
    <row r="225" spans="1:4" x14ac:dyDescent="0.25">
      <c r="A225" s="47"/>
      <c r="B225" s="47"/>
      <c r="C225" s="47"/>
      <c r="D225" s="47"/>
    </row>
    <row r="226" spans="1:4" x14ac:dyDescent="0.25">
      <c r="A226" s="47"/>
      <c r="B226" s="47"/>
      <c r="C226" s="47"/>
      <c r="D226" s="47"/>
    </row>
  </sheetData>
  <mergeCells count="5">
    <mergeCell ref="E22:F22"/>
    <mergeCell ref="C20:F20"/>
    <mergeCell ref="A19:B19"/>
    <mergeCell ref="A12:F12"/>
    <mergeCell ref="E1:G1"/>
  </mergeCells>
  <dataValidations count="1">
    <dataValidation type="list" allowBlank="1" showInputMessage="1" showErrorMessage="1" sqref="A190:A223" xr:uid="{AF871072-1F64-4782-A138-2A0EDB74330E}">
      <formula1>Liste1</formula1>
    </dataValidation>
  </dataValidations>
  <printOptions horizontalCentered="1" verticalCentered="1"/>
  <pageMargins left="0.23622047244094491" right="0.23622047244094491" top="0.74803149606299213" bottom="0.74803149606299213" header="0.31496062992125984" footer="0.31496062992125984"/>
  <pageSetup paperSize="9" scale="7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6D11D-51F2-42B9-B06B-DF77B58ED6B9}">
  <sheetPr>
    <pageSetUpPr fitToPage="1"/>
  </sheetPr>
  <dimension ref="A1:I72"/>
  <sheetViews>
    <sheetView showGridLines="0" zoomScaleNormal="100" workbookViewId="0">
      <selection activeCell="D22" sqref="D22"/>
    </sheetView>
  </sheetViews>
  <sheetFormatPr baseColWidth="10" defaultColWidth="10.81640625" defaultRowHeight="13.5" x14ac:dyDescent="0.25"/>
  <cols>
    <col min="1" max="1" width="38.26953125" style="50" customWidth="1"/>
    <col min="2" max="2" width="14.36328125" style="50" bestFit="1" customWidth="1"/>
    <col min="3" max="3" width="18.08984375" style="50" customWidth="1"/>
    <col min="4" max="4" width="54.1796875" style="50" customWidth="1"/>
    <col min="5" max="6" width="13.90625" style="50" customWidth="1"/>
    <col min="7" max="7" width="10.81640625" style="50"/>
    <col min="8" max="8" width="6.81640625" style="50" customWidth="1"/>
    <col min="9" max="9" width="7.08984375" style="50" customWidth="1"/>
    <col min="10" max="16384" width="10.81640625" style="50"/>
  </cols>
  <sheetData>
    <row r="1" spans="1:9" ht="20" customHeight="1" thickBot="1" x14ac:dyDescent="0.35">
      <c r="A1" s="49"/>
      <c r="C1" s="51" t="s">
        <v>1</v>
      </c>
      <c r="D1" s="52"/>
      <c r="E1" s="283" t="s">
        <v>2</v>
      </c>
      <c r="F1" s="283"/>
      <c r="G1" s="283"/>
      <c r="H1" s="130"/>
      <c r="I1" s="133"/>
    </row>
    <row r="2" spans="1:9" ht="14.5" thickBot="1" x14ac:dyDescent="0.35">
      <c r="A2" s="49"/>
      <c r="D2" s="57"/>
      <c r="F2" s="132"/>
      <c r="G2" s="131"/>
      <c r="H2" s="131"/>
      <c r="I2" s="134"/>
    </row>
    <row r="3" spans="1:9" x14ac:dyDescent="0.25">
      <c r="A3" s="49"/>
      <c r="B3" s="49"/>
      <c r="C3" s="49"/>
    </row>
    <row r="4" spans="1:9" x14ac:dyDescent="0.25">
      <c r="A4" s="49"/>
      <c r="B4" s="49"/>
      <c r="C4" s="49"/>
      <c r="D4" s="49"/>
    </row>
    <row r="5" spans="1:9" ht="14" x14ac:dyDescent="0.3">
      <c r="A5" s="58"/>
      <c r="B5" s="58"/>
      <c r="C5" s="58"/>
      <c r="D5" s="59"/>
    </row>
    <row r="6" spans="1:9" ht="14" x14ac:dyDescent="0.3">
      <c r="A6" s="61"/>
      <c r="B6" s="61"/>
      <c r="C6" s="61"/>
      <c r="D6" s="59"/>
    </row>
    <row r="7" spans="1:9" ht="14" x14ac:dyDescent="0.3">
      <c r="A7" s="61"/>
      <c r="B7" s="61"/>
      <c r="C7" s="61"/>
      <c r="D7" s="59"/>
    </row>
    <row r="8" spans="1:9" ht="14" x14ac:dyDescent="0.3">
      <c r="A8" s="61"/>
      <c r="B8" s="61"/>
      <c r="C8" s="61"/>
      <c r="D8" s="59"/>
    </row>
    <row r="9" spans="1:9" ht="14" x14ac:dyDescent="0.3">
      <c r="A9" s="58"/>
      <c r="B9" s="61"/>
      <c r="C9" s="61"/>
      <c r="D9" s="59"/>
    </row>
    <row r="10" spans="1:9" ht="14" x14ac:dyDescent="0.3">
      <c r="A10" s="58"/>
      <c r="B10" s="61"/>
      <c r="C10" s="61"/>
      <c r="D10" s="59"/>
    </row>
    <row r="12" spans="1:9" ht="17.5" x14ac:dyDescent="0.25">
      <c r="A12" s="240" t="s">
        <v>52</v>
      </c>
      <c r="B12" s="241"/>
      <c r="C12" s="241"/>
      <c r="D12" s="241"/>
      <c r="E12" s="241"/>
      <c r="F12" s="241"/>
    </row>
    <row r="14" spans="1:9" ht="43.5" customHeight="1" x14ac:dyDescent="0.25">
      <c r="A14" s="284" t="s">
        <v>45</v>
      </c>
      <c r="B14" s="284"/>
      <c r="C14" s="284"/>
      <c r="D14" s="284"/>
      <c r="E14" s="284"/>
      <c r="F14" s="284"/>
    </row>
    <row r="15" spans="1:9" ht="17.5" x14ac:dyDescent="0.35">
      <c r="A15" s="95" t="s">
        <v>53</v>
      </c>
      <c r="B15" s="95"/>
      <c r="C15" s="95"/>
      <c r="D15" s="95"/>
    </row>
    <row r="16" spans="1:9" ht="18" thickBot="1" x14ac:dyDescent="0.4">
      <c r="A16" s="95"/>
      <c r="B16" s="95"/>
      <c r="C16" s="95"/>
      <c r="D16" s="95"/>
    </row>
    <row r="17" spans="1:6" ht="18" thickBot="1" x14ac:dyDescent="0.4">
      <c r="A17" s="95"/>
      <c r="B17" s="95"/>
      <c r="C17" s="95"/>
      <c r="D17" s="137" t="s">
        <v>65</v>
      </c>
      <c r="E17" s="135">
        <f>SUM('Promotion - Comm - Information'!F22:F36)</f>
        <v>0</v>
      </c>
      <c r="F17" s="136"/>
    </row>
    <row r="18" spans="1:6" ht="17.5" x14ac:dyDescent="0.35">
      <c r="A18" s="95"/>
      <c r="B18" s="95"/>
      <c r="C18" s="95"/>
      <c r="D18" s="95"/>
    </row>
    <row r="19" spans="1:6" ht="17.5" x14ac:dyDescent="0.35">
      <c r="A19" s="68" t="s">
        <v>51</v>
      </c>
      <c r="B19" s="69"/>
      <c r="C19" s="69"/>
      <c r="D19" s="69"/>
    </row>
    <row r="20" spans="1:6" ht="45" customHeight="1" thickBot="1" x14ac:dyDescent="0.3">
      <c r="E20" s="280"/>
      <c r="F20" s="280"/>
    </row>
    <row r="21" spans="1:6" ht="58" thickBot="1" x14ac:dyDescent="0.3">
      <c r="A21" s="89" t="s">
        <v>48</v>
      </c>
      <c r="B21" s="12" t="s">
        <v>49</v>
      </c>
      <c r="C21" s="12" t="s">
        <v>60</v>
      </c>
      <c r="D21" s="12" t="s">
        <v>61</v>
      </c>
      <c r="E21" s="12" t="s">
        <v>50</v>
      </c>
      <c r="F21" s="90" t="s">
        <v>64</v>
      </c>
    </row>
    <row r="22" spans="1:6" s="47" customFormat="1" ht="28" customHeight="1" x14ac:dyDescent="0.35">
      <c r="A22" s="123"/>
      <c r="B22" s="112"/>
      <c r="C22" s="112"/>
      <c r="D22" s="113"/>
      <c r="E22" s="146"/>
      <c r="F22" s="124"/>
    </row>
    <row r="23" spans="1:6" s="47" customFormat="1" ht="30" customHeight="1" x14ac:dyDescent="0.35">
      <c r="A23" s="125"/>
      <c r="B23" s="36"/>
      <c r="C23" s="36"/>
      <c r="D23" s="36"/>
      <c r="E23" s="146"/>
      <c r="F23" s="124"/>
    </row>
    <row r="24" spans="1:6" s="47" customFormat="1" ht="37.5" customHeight="1" x14ac:dyDescent="0.35">
      <c r="A24" s="125"/>
      <c r="B24" s="36"/>
      <c r="C24" s="36"/>
      <c r="D24" s="36"/>
      <c r="E24" s="146"/>
      <c r="F24" s="124"/>
    </row>
    <row r="25" spans="1:6" s="47" customFormat="1" ht="25.5" customHeight="1" x14ac:dyDescent="0.35">
      <c r="A25" s="125"/>
      <c r="B25" s="36"/>
      <c r="C25" s="36"/>
      <c r="D25" s="36"/>
      <c r="E25" s="146"/>
      <c r="F25" s="124"/>
    </row>
    <row r="26" spans="1:6" s="47" customFormat="1" ht="25.5" customHeight="1" x14ac:dyDescent="0.35">
      <c r="A26" s="125"/>
      <c r="B26" s="36"/>
      <c r="C26" s="36"/>
      <c r="D26" s="36"/>
      <c r="E26" s="146"/>
      <c r="F26" s="124"/>
    </row>
    <row r="27" spans="1:6" s="47" customFormat="1" ht="25.5" customHeight="1" x14ac:dyDescent="0.35">
      <c r="A27" s="125"/>
      <c r="B27" s="36"/>
      <c r="C27" s="36"/>
      <c r="D27" s="36"/>
      <c r="E27" s="146"/>
      <c r="F27" s="124"/>
    </row>
    <row r="28" spans="1:6" s="47" customFormat="1" ht="25.5" customHeight="1" x14ac:dyDescent="0.35">
      <c r="A28" s="125"/>
      <c r="B28" s="36"/>
      <c r="C28" s="36"/>
      <c r="D28" s="36"/>
      <c r="E28" s="146"/>
      <c r="F28" s="124"/>
    </row>
    <row r="29" spans="1:6" s="47" customFormat="1" ht="25.5" customHeight="1" x14ac:dyDescent="0.35">
      <c r="A29" s="125"/>
      <c r="B29" s="36"/>
      <c r="C29" s="36"/>
      <c r="D29" s="36"/>
      <c r="E29" s="146"/>
      <c r="F29" s="124"/>
    </row>
    <row r="30" spans="1:6" s="47" customFormat="1" ht="25.5" customHeight="1" x14ac:dyDescent="0.35">
      <c r="A30" s="125"/>
      <c r="B30" s="36"/>
      <c r="C30" s="36"/>
      <c r="D30" s="36"/>
      <c r="E30" s="146"/>
      <c r="F30" s="124"/>
    </row>
    <row r="31" spans="1:6" s="47" customFormat="1" ht="25.5" customHeight="1" x14ac:dyDescent="0.35">
      <c r="A31" s="125"/>
      <c r="B31" s="36"/>
      <c r="C31" s="36"/>
      <c r="D31" s="36"/>
      <c r="E31" s="146"/>
      <c r="F31" s="124"/>
    </row>
    <row r="32" spans="1:6" s="47" customFormat="1" ht="25.5" customHeight="1" x14ac:dyDescent="0.35">
      <c r="A32" s="125"/>
      <c r="B32" s="36"/>
      <c r="C32" s="36"/>
      <c r="D32" s="36"/>
      <c r="E32" s="146"/>
      <c r="F32" s="124"/>
    </row>
    <row r="33" spans="1:6" s="47" customFormat="1" ht="25.5" customHeight="1" x14ac:dyDescent="0.35">
      <c r="A33" s="125"/>
      <c r="B33" s="36"/>
      <c r="C33" s="36"/>
      <c r="D33" s="36"/>
      <c r="E33" s="146"/>
      <c r="F33" s="124"/>
    </row>
    <row r="34" spans="1:6" s="47" customFormat="1" ht="25.5" customHeight="1" x14ac:dyDescent="0.35">
      <c r="A34" s="125"/>
      <c r="B34" s="36"/>
      <c r="C34" s="36"/>
      <c r="D34" s="36"/>
      <c r="E34" s="146"/>
      <c r="F34" s="124"/>
    </row>
    <row r="35" spans="1:6" s="47" customFormat="1" ht="25.5" customHeight="1" x14ac:dyDescent="0.35">
      <c r="A35" s="125"/>
      <c r="B35" s="36"/>
      <c r="C35" s="36"/>
      <c r="D35" s="36"/>
      <c r="E35" s="146"/>
      <c r="F35" s="124"/>
    </row>
    <row r="36" spans="1:6" s="47" customFormat="1" ht="25.5" customHeight="1" x14ac:dyDescent="0.35">
      <c r="A36" s="125"/>
      <c r="B36" s="36"/>
      <c r="C36" s="36"/>
      <c r="D36" s="36"/>
      <c r="E36" s="146"/>
      <c r="F36" s="124"/>
    </row>
    <row r="37" spans="1:6" s="47" customFormat="1" ht="25.5" customHeight="1" x14ac:dyDescent="0.35"/>
    <row r="38" spans="1:6" s="47" customFormat="1" ht="25.5" customHeight="1" x14ac:dyDescent="0.35"/>
    <row r="39" spans="1:6" s="47" customFormat="1" ht="25.5" customHeight="1" x14ac:dyDescent="0.35"/>
    <row r="40" spans="1:6" s="47" customFormat="1" ht="25.5" customHeight="1" x14ac:dyDescent="0.35"/>
    <row r="41" spans="1:6" s="47" customFormat="1" ht="25.5" customHeight="1" x14ac:dyDescent="0.35"/>
    <row r="42" spans="1:6" s="47" customFormat="1" ht="25.5" customHeight="1" x14ac:dyDescent="0.35"/>
    <row r="43" spans="1:6" s="47" customFormat="1" ht="25.5" customHeight="1" x14ac:dyDescent="0.35"/>
    <row r="44" spans="1:6" s="47" customFormat="1" ht="25.5" customHeight="1" x14ac:dyDescent="0.35"/>
    <row r="45" spans="1:6" s="47" customFormat="1" ht="25.5" customHeight="1" x14ac:dyDescent="0.35"/>
    <row r="46" spans="1:6" s="47" customFormat="1" ht="25.5" customHeight="1" x14ac:dyDescent="0.35"/>
    <row r="47" spans="1:6" s="47" customFormat="1" ht="25.5" customHeight="1" x14ac:dyDescent="0.35"/>
    <row r="48" spans="1:6" s="47" customFormat="1" ht="25.5" customHeight="1" x14ac:dyDescent="0.35"/>
    <row r="49" s="47" customFormat="1" ht="25.5" customHeight="1" x14ac:dyDescent="0.35"/>
    <row r="50" s="47" customFormat="1" ht="25.5" customHeight="1" x14ac:dyDescent="0.35"/>
    <row r="51" s="47" customFormat="1" ht="25.5" customHeight="1" x14ac:dyDescent="0.35"/>
    <row r="52" s="47" customFormat="1" ht="25.5" customHeight="1" x14ac:dyDescent="0.35"/>
    <row r="53" s="47" customFormat="1" ht="25.5" customHeight="1" x14ac:dyDescent="0.35"/>
    <row r="54" s="47" customFormat="1" ht="25.5" customHeight="1" x14ac:dyDescent="0.35"/>
    <row r="55" s="47" customFormat="1" ht="25.5" customHeight="1" x14ac:dyDescent="0.35"/>
    <row r="56" s="47" customFormat="1" ht="25.5" customHeight="1" x14ac:dyDescent="0.35"/>
    <row r="57" s="47" customFormat="1" ht="25.5" customHeight="1" x14ac:dyDescent="0.35"/>
    <row r="58" s="47" customFormat="1" ht="25.5" customHeight="1" x14ac:dyDescent="0.35"/>
    <row r="59" s="47" customFormat="1" ht="25.5" customHeight="1" x14ac:dyDescent="0.35"/>
    <row r="60" s="47" customFormat="1" ht="25.5" customHeight="1" x14ac:dyDescent="0.35"/>
    <row r="61" s="47" customFormat="1" ht="25.5" customHeight="1" x14ac:dyDescent="0.35"/>
    <row r="62" s="47" customFormat="1" ht="25.5" customHeight="1" x14ac:dyDescent="0.35"/>
    <row r="63" s="47" customFormat="1" ht="25.5" customHeight="1" x14ac:dyDescent="0.35"/>
    <row r="64" s="47" customFormat="1" ht="25.5" customHeight="1" x14ac:dyDescent="0.35"/>
    <row r="65" spans="1:4" s="47" customFormat="1" ht="25.5" customHeight="1" x14ac:dyDescent="0.35"/>
    <row r="66" spans="1:4" s="47" customFormat="1" ht="25.5" customHeight="1" x14ac:dyDescent="0.35"/>
    <row r="67" spans="1:4" s="47" customFormat="1" ht="25.5" customHeight="1" x14ac:dyDescent="0.35"/>
    <row r="68" spans="1:4" s="47" customFormat="1" x14ac:dyDescent="0.35"/>
    <row r="69" spans="1:4" s="47" customFormat="1" x14ac:dyDescent="0.35"/>
    <row r="70" spans="1:4" x14ac:dyDescent="0.25">
      <c r="A70" s="47"/>
      <c r="B70" s="47"/>
      <c r="C70" s="47"/>
      <c r="D70" s="47"/>
    </row>
    <row r="71" spans="1:4" x14ac:dyDescent="0.25">
      <c r="A71" s="47"/>
      <c r="B71" s="47"/>
      <c r="C71" s="47"/>
      <c r="D71" s="47"/>
    </row>
    <row r="72" spans="1:4" x14ac:dyDescent="0.25">
      <c r="A72" s="47"/>
      <c r="B72" s="47"/>
      <c r="C72" s="47"/>
      <c r="D72" s="47"/>
    </row>
  </sheetData>
  <mergeCells count="4">
    <mergeCell ref="E1:G1"/>
    <mergeCell ref="A12:F12"/>
    <mergeCell ref="E20:F20"/>
    <mergeCell ref="A14:F14"/>
  </mergeCells>
  <dataValidations count="1">
    <dataValidation type="list" allowBlank="1" showInputMessage="1" showErrorMessage="1" sqref="A37:A69" xr:uid="{38F37E64-5F7E-42F8-8393-BDAEAC19A7A4}">
      <formula1>Liste1</formula1>
    </dataValidation>
  </dataValidations>
  <printOptions horizontalCentered="1" verticalCentered="1"/>
  <pageMargins left="0.23622047244094491" right="0.23622047244094491" top="0.74803149606299213" bottom="0.74803149606299213" header="0.31496062992125984" footer="0.31496062992125984"/>
  <pageSetup paperSize="9" scale="7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143AE1A-6EFA-4AE7-9966-A2C4E06C3CE1}">
          <x14:formula1>
            <xm:f>'Liste de produits types'!$A$160:$A$162</xm:f>
          </x14:formula1>
          <xm:sqref>E22:E36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42"/>
  <sheetViews>
    <sheetView showGridLines="0" workbookViewId="0">
      <selection activeCell="K79" sqref="K79"/>
    </sheetView>
  </sheetViews>
  <sheetFormatPr baseColWidth="10" defaultColWidth="8.7265625" defaultRowHeight="14.5" x14ac:dyDescent="0.35"/>
  <cols>
    <col min="1" max="256" width="11.453125" customWidth="1"/>
  </cols>
  <sheetData>
    <row r="1" spans="1:10" s="2" customFormat="1" x14ac:dyDescent="0.35"/>
    <row r="2" spans="1:10" s="2" customFormat="1" x14ac:dyDescent="0.35"/>
    <row r="3" spans="1:10" s="2" customFormat="1" x14ac:dyDescent="0.35"/>
    <row r="4" spans="1:10" s="2" customFormat="1" x14ac:dyDescent="0.35"/>
    <row r="5" spans="1:10" ht="18.5" x14ac:dyDescent="0.35">
      <c r="A5" s="9"/>
      <c r="B5" s="9"/>
      <c r="C5" s="9"/>
      <c r="D5" s="9"/>
      <c r="E5" s="9"/>
      <c r="F5" s="9"/>
      <c r="G5" s="9"/>
      <c r="H5" s="9"/>
      <c r="I5" s="9"/>
      <c r="J5" s="2"/>
    </row>
    <row r="6" spans="1:10" s="2" customFormat="1" ht="18.5" x14ac:dyDescent="0.35">
      <c r="A6" s="81"/>
      <c r="B6" s="81"/>
      <c r="C6" s="81"/>
      <c r="D6" s="81"/>
      <c r="E6" s="81"/>
      <c r="F6" s="81"/>
      <c r="G6" s="81"/>
      <c r="H6" s="81"/>
      <c r="I6" s="81"/>
    </row>
    <row r="7" spans="1:10" x14ac:dyDescent="0.35">
      <c r="A7" s="79"/>
      <c r="B7" s="79"/>
      <c r="C7" s="79"/>
      <c r="D7" s="79"/>
      <c r="E7" s="78"/>
      <c r="F7" s="78"/>
      <c r="G7" s="78"/>
      <c r="H7" s="78"/>
      <c r="I7" s="78"/>
      <c r="J7" s="2"/>
    </row>
    <row r="8" spans="1:10" x14ac:dyDescent="0.35">
      <c r="A8" s="4"/>
      <c r="B8" s="4"/>
      <c r="C8" s="4"/>
      <c r="D8" s="4"/>
      <c r="E8" s="4"/>
      <c r="F8" s="4"/>
      <c r="G8" s="4"/>
      <c r="H8" s="4"/>
      <c r="I8" s="4"/>
      <c r="J8" s="4"/>
    </row>
    <row r="9" spans="1:10" x14ac:dyDescent="0.35">
      <c r="A9" s="285"/>
      <c r="B9" s="285"/>
      <c r="C9" s="285"/>
      <c r="D9" s="285"/>
      <c r="E9" s="285"/>
      <c r="F9" s="285"/>
      <c r="G9" s="285"/>
      <c r="H9" s="285"/>
      <c r="I9" s="285"/>
      <c r="J9" s="2"/>
    </row>
    <row r="10" spans="1:10" x14ac:dyDescent="0.35">
      <c r="A10" s="10"/>
      <c r="B10" s="10"/>
      <c r="C10" s="10"/>
      <c r="D10" s="10"/>
      <c r="E10" s="10"/>
      <c r="F10" s="10"/>
      <c r="G10" s="10"/>
      <c r="H10" s="10"/>
      <c r="I10" s="10"/>
      <c r="J10" s="2"/>
    </row>
    <row r="11" spans="1:10" ht="45.75" customHeight="1" x14ac:dyDescent="0.35">
      <c r="A11" s="230"/>
      <c r="B11" s="230"/>
      <c r="C11" s="230"/>
      <c r="D11" s="230"/>
      <c r="E11" s="230"/>
      <c r="F11" s="230"/>
      <c r="G11" s="230"/>
      <c r="H11" s="230"/>
      <c r="I11" s="230"/>
      <c r="J11" s="2"/>
    </row>
    <row r="12" spans="1:10" x14ac:dyDescent="0.35">
      <c r="A12" s="10"/>
      <c r="B12" s="10"/>
      <c r="C12" s="10"/>
      <c r="D12" s="10"/>
      <c r="E12" s="10"/>
      <c r="F12" s="10"/>
      <c r="G12" s="10"/>
      <c r="H12" s="10"/>
      <c r="I12" s="10"/>
      <c r="J12" s="2"/>
    </row>
    <row r="13" spans="1:10" x14ac:dyDescent="0.35">
      <c r="A13" s="229"/>
      <c r="B13" s="229"/>
      <c r="C13" s="229"/>
      <c r="D13" s="229"/>
      <c r="E13" s="229"/>
      <c r="F13" s="229"/>
      <c r="G13" s="229"/>
      <c r="H13" s="229"/>
      <c r="I13" s="229"/>
      <c r="J13" s="2"/>
    </row>
    <row r="14" spans="1:10" x14ac:dyDescent="0.35">
      <c r="A14" s="229"/>
      <c r="B14" s="229"/>
      <c r="C14" s="229"/>
      <c r="D14" s="229"/>
      <c r="E14" s="229"/>
      <c r="F14" s="229"/>
      <c r="G14" s="229"/>
      <c r="H14" s="229"/>
      <c r="I14" s="229"/>
      <c r="J14" s="2"/>
    </row>
    <row r="15" spans="1:10" x14ac:dyDescent="0.35">
      <c r="A15" s="286"/>
      <c r="B15" s="286"/>
      <c r="C15" s="286"/>
      <c r="D15" s="286"/>
      <c r="E15" s="286"/>
      <c r="F15" s="286"/>
      <c r="G15" s="286"/>
      <c r="H15" s="286"/>
      <c r="I15" s="286"/>
      <c r="J15" s="2"/>
    </row>
    <row r="16" spans="1:10" x14ac:dyDescent="0.35">
      <c r="A16" s="229"/>
      <c r="B16" s="229"/>
      <c r="C16" s="229"/>
      <c r="D16" s="229"/>
      <c r="E16" s="229"/>
      <c r="F16" s="229"/>
      <c r="G16" s="229"/>
      <c r="H16" s="229"/>
      <c r="I16" s="229"/>
      <c r="J16" s="2"/>
    </row>
    <row r="17" spans="1:9" x14ac:dyDescent="0.35">
      <c r="A17" s="229"/>
      <c r="B17" s="229"/>
      <c r="C17" s="229"/>
      <c r="D17" s="229"/>
      <c r="E17" s="229"/>
      <c r="F17" s="229"/>
      <c r="G17" s="229"/>
      <c r="H17" s="229"/>
      <c r="I17" s="229"/>
    </row>
    <row r="18" spans="1:9" x14ac:dyDescent="0.35">
      <c r="A18" s="229"/>
      <c r="B18" s="229"/>
      <c r="C18" s="229"/>
      <c r="D18" s="229"/>
      <c r="E18" s="229"/>
      <c r="F18" s="229"/>
      <c r="G18" s="229"/>
      <c r="H18" s="229"/>
      <c r="I18" s="229"/>
    </row>
    <row r="19" spans="1:9" s="2" customFormat="1" x14ac:dyDescent="0.35">
      <c r="A19" s="233"/>
      <c r="B19" s="233"/>
      <c r="C19" s="233"/>
      <c r="D19" s="233"/>
      <c r="E19" s="233"/>
      <c r="F19" s="233"/>
      <c r="G19" s="233"/>
      <c r="H19" s="233"/>
      <c r="I19" s="233"/>
    </row>
    <row r="20" spans="1:9" s="2" customFormat="1" x14ac:dyDescent="0.35">
      <c r="A20" s="229"/>
      <c r="B20" s="229"/>
      <c r="C20" s="229"/>
      <c r="D20" s="229"/>
      <c r="E20" s="229"/>
      <c r="F20" s="229"/>
      <c r="G20" s="229"/>
      <c r="H20" s="229"/>
      <c r="I20" s="229"/>
    </row>
    <row r="21" spans="1:9" s="2" customFormat="1" x14ac:dyDescent="0.35">
      <c r="A21" s="229"/>
      <c r="B21" s="229"/>
      <c r="C21" s="229"/>
      <c r="D21" s="229"/>
      <c r="E21" s="229"/>
      <c r="F21" s="229"/>
      <c r="G21" s="229"/>
      <c r="H21" s="229"/>
      <c r="I21" s="229"/>
    </row>
    <row r="22" spans="1:9" s="2" customFormat="1" x14ac:dyDescent="0.35">
      <c r="A22" s="229"/>
      <c r="B22" s="229"/>
      <c r="C22" s="229"/>
      <c r="D22" s="229"/>
      <c r="E22" s="229"/>
      <c r="F22" s="229"/>
      <c r="G22" s="229"/>
      <c r="H22" s="229"/>
      <c r="I22" s="229"/>
    </row>
    <row r="23" spans="1:9" s="2" customFormat="1" x14ac:dyDescent="0.35">
      <c r="A23" s="229"/>
      <c r="B23" s="229"/>
      <c r="C23" s="229"/>
      <c r="D23" s="229"/>
      <c r="E23" s="229"/>
      <c r="F23" s="229"/>
      <c r="G23" s="229"/>
      <c r="H23" s="229"/>
      <c r="I23" s="229"/>
    </row>
    <row r="24" spans="1:9" s="2" customFormat="1" x14ac:dyDescent="0.35">
      <c r="A24" s="10"/>
      <c r="B24" s="10"/>
      <c r="C24" s="10"/>
      <c r="D24" s="10"/>
      <c r="E24" s="10"/>
      <c r="F24" s="10"/>
      <c r="G24" s="10"/>
      <c r="H24" s="10"/>
      <c r="I24" s="10"/>
    </row>
    <row r="25" spans="1:9" s="2" customFormat="1" x14ac:dyDescent="0.35">
      <c r="A25" s="229"/>
      <c r="B25" s="229"/>
      <c r="C25" s="229"/>
      <c r="D25" s="229"/>
      <c r="E25" s="229"/>
      <c r="F25" s="229"/>
      <c r="G25" s="229"/>
      <c r="H25" s="229"/>
      <c r="I25" s="229"/>
    </row>
    <row r="26" spans="1:9" s="2" customFormat="1" ht="29.25" customHeight="1" x14ac:dyDescent="0.35">
      <c r="A26" s="11"/>
      <c r="B26" s="11"/>
      <c r="C26" s="11"/>
      <c r="D26" s="11"/>
      <c r="E26" s="11"/>
      <c r="F26" s="11"/>
      <c r="G26" s="11"/>
      <c r="H26" s="11"/>
      <c r="I26" s="11"/>
    </row>
    <row r="27" spans="1:9" ht="60" customHeight="1" x14ac:dyDescent="0.35">
      <c r="A27" s="230"/>
      <c r="B27" s="230"/>
      <c r="C27" s="230"/>
      <c r="D27" s="230"/>
      <c r="E27" s="230"/>
      <c r="F27" s="230"/>
      <c r="G27" s="230"/>
      <c r="H27" s="230"/>
      <c r="I27" s="230"/>
    </row>
    <row r="28" spans="1:9" x14ac:dyDescent="0.35">
      <c r="A28" s="229"/>
      <c r="B28" s="229"/>
      <c r="C28" s="229"/>
      <c r="D28" s="229"/>
      <c r="E28" s="229"/>
      <c r="F28" s="229"/>
      <c r="G28" s="229"/>
      <c r="H28" s="229"/>
      <c r="I28" s="229"/>
    </row>
    <row r="29" spans="1:9" x14ac:dyDescent="0.35">
      <c r="A29" s="229"/>
      <c r="B29" s="229"/>
      <c r="C29" s="229"/>
      <c r="D29" s="229"/>
      <c r="E29" s="229"/>
      <c r="F29" s="229"/>
      <c r="G29" s="229"/>
      <c r="H29" s="229"/>
      <c r="I29" s="229"/>
    </row>
    <row r="30" spans="1:9" x14ac:dyDescent="0.35">
      <c r="A30" s="77"/>
      <c r="B30" s="2"/>
      <c r="C30" s="2"/>
      <c r="D30" s="2"/>
      <c r="E30" s="2"/>
      <c r="F30" s="2"/>
      <c r="G30" s="2"/>
      <c r="H30" s="2"/>
      <c r="I30" s="2"/>
    </row>
    <row r="31" spans="1:9" x14ac:dyDescent="0.35">
      <c r="A31" s="77"/>
      <c r="B31" s="2"/>
      <c r="C31" s="2"/>
      <c r="D31" s="2"/>
      <c r="E31" s="2"/>
      <c r="F31" s="2"/>
      <c r="G31" s="2"/>
      <c r="H31" s="2"/>
      <c r="I31" s="2"/>
    </row>
    <row r="32" spans="1:9" x14ac:dyDescent="0.35">
      <c r="A32" s="77"/>
      <c r="B32" s="2"/>
      <c r="C32" s="2"/>
      <c r="D32" s="2"/>
      <c r="E32" s="2"/>
      <c r="F32" s="2"/>
      <c r="G32" s="2"/>
      <c r="H32" s="2"/>
      <c r="I32" s="2"/>
    </row>
    <row r="33" spans="1:1" x14ac:dyDescent="0.35">
      <c r="A33" s="77"/>
    </row>
    <row r="34" spans="1:1" x14ac:dyDescent="0.35">
      <c r="A34" s="77"/>
    </row>
    <row r="35" spans="1:1" x14ac:dyDescent="0.35">
      <c r="A35" s="77"/>
    </row>
    <row r="36" spans="1:1" x14ac:dyDescent="0.35">
      <c r="A36" s="77"/>
    </row>
    <row r="37" spans="1:1" x14ac:dyDescent="0.35">
      <c r="A37" s="77"/>
    </row>
    <row r="38" spans="1:1" x14ac:dyDescent="0.35">
      <c r="A38" s="77"/>
    </row>
    <row r="39" spans="1:1" x14ac:dyDescent="0.35">
      <c r="A39" s="77"/>
    </row>
    <row r="40" spans="1:1" x14ac:dyDescent="0.35">
      <c r="A40" s="77"/>
    </row>
    <row r="41" spans="1:1" x14ac:dyDescent="0.35">
      <c r="A41" s="77"/>
    </row>
    <row r="42" spans="1:1" x14ac:dyDescent="0.35">
      <c r="A42" s="77"/>
    </row>
  </sheetData>
  <mergeCells count="17">
    <mergeCell ref="A16:I16"/>
    <mergeCell ref="A11:I11"/>
    <mergeCell ref="A9:I9"/>
    <mergeCell ref="A13:I13"/>
    <mergeCell ref="A14:I14"/>
    <mergeCell ref="A15:I15"/>
    <mergeCell ref="A17:I17"/>
    <mergeCell ref="A18:I18"/>
    <mergeCell ref="A27:I27"/>
    <mergeCell ref="A28:I28"/>
    <mergeCell ref="A23:I23"/>
    <mergeCell ref="A29:I29"/>
    <mergeCell ref="A19:I19"/>
    <mergeCell ref="A20:I20"/>
    <mergeCell ref="A21:I21"/>
    <mergeCell ref="A22:I22"/>
    <mergeCell ref="A25:I25"/>
  </mergeCells>
  <pageMargins left="0.70866141732283472" right="0.70866141732283472" top="0.74803149606299213" bottom="0.74803149606299213" header="0.31496062992125984" footer="0.31496062992125984"/>
  <pageSetup paperSize="9" scale="84" fitToHeight="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62"/>
  <sheetViews>
    <sheetView showGridLines="0" topLeftCell="A4" workbookViewId="0">
      <selection activeCell="C21" sqref="C21"/>
    </sheetView>
  </sheetViews>
  <sheetFormatPr baseColWidth="10" defaultColWidth="8.7265625" defaultRowHeight="14.5" x14ac:dyDescent="0.35"/>
  <cols>
    <col min="1" max="1" width="43.1796875" bestFit="1" customWidth="1"/>
    <col min="2" max="2" width="14" style="2" bestFit="1" customWidth="1"/>
    <col min="3" max="3" width="37.81640625" style="1" bestFit="1" customWidth="1"/>
    <col min="4" max="4" width="21" style="1" customWidth="1"/>
    <col min="5" max="5" width="17.54296875" style="1" customWidth="1"/>
    <col min="6" max="256" width="11.453125" customWidth="1"/>
  </cols>
  <sheetData>
    <row r="1" spans="1:5" ht="23" x14ac:dyDescent="0.35">
      <c r="A1" s="72" t="s">
        <v>8</v>
      </c>
      <c r="B1" s="73" t="s">
        <v>19</v>
      </c>
      <c r="C1" s="74" t="s">
        <v>20</v>
      </c>
      <c r="D1" s="75" t="s">
        <v>21</v>
      </c>
      <c r="E1" s="76" t="s">
        <v>90</v>
      </c>
    </row>
    <row r="2" spans="1:5" x14ac:dyDescent="0.35">
      <c r="A2" s="170" t="s">
        <v>91</v>
      </c>
      <c r="B2" s="171" t="s">
        <v>92</v>
      </c>
      <c r="C2" s="171" t="s">
        <v>93</v>
      </c>
      <c r="D2" s="172" t="s">
        <v>94</v>
      </c>
      <c r="E2" s="199" t="s">
        <v>95</v>
      </c>
    </row>
    <row r="3" spans="1:5" s="2" customFormat="1" x14ac:dyDescent="0.35">
      <c r="A3" s="170" t="s">
        <v>208</v>
      </c>
      <c r="B3" s="171" t="s">
        <v>92</v>
      </c>
      <c r="C3" s="171" t="s">
        <v>93</v>
      </c>
      <c r="D3" s="172" t="s">
        <v>94</v>
      </c>
      <c r="E3" s="199" t="s">
        <v>95</v>
      </c>
    </row>
    <row r="4" spans="1:5" ht="29" x14ac:dyDescent="0.35">
      <c r="A4" s="198" t="s">
        <v>96</v>
      </c>
      <c r="B4" s="173" t="s">
        <v>97</v>
      </c>
      <c r="C4" s="173" t="s">
        <v>267</v>
      </c>
      <c r="D4" s="174" t="s">
        <v>99</v>
      </c>
      <c r="E4" s="196" t="s">
        <v>100</v>
      </c>
    </row>
    <row r="5" spans="1:5" ht="29" x14ac:dyDescent="0.35">
      <c r="A5" s="211" t="s">
        <v>101</v>
      </c>
      <c r="B5" s="173" t="s">
        <v>97</v>
      </c>
      <c r="C5" s="173" t="s">
        <v>267</v>
      </c>
      <c r="D5" s="174" t="s">
        <v>99</v>
      </c>
      <c r="E5" s="210" t="s">
        <v>102</v>
      </c>
    </row>
    <row r="6" spans="1:5" x14ac:dyDescent="0.35">
      <c r="A6" s="170" t="s">
        <v>103</v>
      </c>
      <c r="B6" s="171" t="s">
        <v>92</v>
      </c>
      <c r="C6" s="171" t="s">
        <v>93</v>
      </c>
      <c r="D6" s="172" t="s">
        <v>94</v>
      </c>
      <c r="E6" s="199" t="s">
        <v>95</v>
      </c>
    </row>
    <row r="7" spans="1:5" ht="29" x14ac:dyDescent="0.35">
      <c r="A7" s="211" t="s">
        <v>104</v>
      </c>
      <c r="B7" s="173" t="s">
        <v>97</v>
      </c>
      <c r="C7" s="173" t="s">
        <v>267</v>
      </c>
      <c r="D7" s="174" t="s">
        <v>99</v>
      </c>
      <c r="E7" s="210" t="s">
        <v>102</v>
      </c>
    </row>
    <row r="8" spans="1:5" x14ac:dyDescent="0.35">
      <c r="A8" s="198" t="s">
        <v>105</v>
      </c>
      <c r="B8" s="173" t="s">
        <v>106</v>
      </c>
      <c r="C8" s="173" t="s">
        <v>107</v>
      </c>
      <c r="D8" s="175" t="s">
        <v>108</v>
      </c>
      <c r="E8" s="196" t="s">
        <v>100</v>
      </c>
    </row>
    <row r="9" spans="1:5" x14ac:dyDescent="0.35">
      <c r="A9" s="198" t="s">
        <v>109</v>
      </c>
      <c r="B9" s="173" t="s">
        <v>106</v>
      </c>
      <c r="C9" s="173" t="s">
        <v>107</v>
      </c>
      <c r="D9" s="175" t="s">
        <v>108</v>
      </c>
      <c r="E9" s="196" t="s">
        <v>100</v>
      </c>
    </row>
    <row r="10" spans="1:5" x14ac:dyDescent="0.35">
      <c r="A10" s="198" t="s">
        <v>110</v>
      </c>
      <c r="B10" s="173" t="s">
        <v>106</v>
      </c>
      <c r="C10" s="173" t="s">
        <v>107</v>
      </c>
      <c r="D10" s="175" t="s">
        <v>108</v>
      </c>
      <c r="E10" s="196" t="s">
        <v>100</v>
      </c>
    </row>
    <row r="11" spans="1:5" s="2" customFormat="1" ht="29" x14ac:dyDescent="0.35">
      <c r="A11" s="198" t="s">
        <v>271</v>
      </c>
      <c r="B11" s="173" t="s">
        <v>97</v>
      </c>
      <c r="C11" s="173" t="s">
        <v>98</v>
      </c>
      <c r="D11" s="176" t="s">
        <v>94</v>
      </c>
      <c r="E11" s="196" t="s">
        <v>100</v>
      </c>
    </row>
    <row r="12" spans="1:5" s="2" customFormat="1" x14ac:dyDescent="0.35">
      <c r="A12" s="170" t="s">
        <v>272</v>
      </c>
      <c r="B12" s="171" t="s">
        <v>92</v>
      </c>
      <c r="C12" s="171" t="s">
        <v>93</v>
      </c>
      <c r="D12" s="172" t="s">
        <v>94</v>
      </c>
      <c r="E12" s="199" t="s">
        <v>95</v>
      </c>
    </row>
    <row r="13" spans="1:5" s="2" customFormat="1" x14ac:dyDescent="0.35">
      <c r="A13" s="170" t="s">
        <v>209</v>
      </c>
      <c r="B13" s="171" t="s">
        <v>92</v>
      </c>
      <c r="C13" s="171" t="s">
        <v>93</v>
      </c>
      <c r="D13" s="172" t="s">
        <v>94</v>
      </c>
      <c r="E13" s="199" t="s">
        <v>95</v>
      </c>
    </row>
    <row r="14" spans="1:5" s="2" customFormat="1" ht="29" x14ac:dyDescent="0.35">
      <c r="A14" s="198" t="s">
        <v>111</v>
      </c>
      <c r="B14" s="173" t="s">
        <v>97</v>
      </c>
      <c r="C14" s="173" t="s">
        <v>98</v>
      </c>
      <c r="D14" s="174" t="s">
        <v>99</v>
      </c>
      <c r="E14" s="196" t="s">
        <v>100</v>
      </c>
    </row>
    <row r="15" spans="1:5" s="2" customFormat="1" ht="29" x14ac:dyDescent="0.35">
      <c r="A15" s="177" t="s">
        <v>112</v>
      </c>
      <c r="B15" s="173" t="s">
        <v>97</v>
      </c>
      <c r="C15" s="173" t="s">
        <v>98</v>
      </c>
      <c r="D15" s="174" t="s">
        <v>99</v>
      </c>
      <c r="E15" s="202" t="s">
        <v>113</v>
      </c>
    </row>
    <row r="16" spans="1:5" s="2" customFormat="1" ht="29" x14ac:dyDescent="0.35">
      <c r="A16" s="178" t="s">
        <v>210</v>
      </c>
      <c r="B16" s="173" t="s">
        <v>97</v>
      </c>
      <c r="C16" s="173" t="s">
        <v>98</v>
      </c>
      <c r="D16" s="174" t="s">
        <v>99</v>
      </c>
      <c r="E16" s="208" t="s">
        <v>114</v>
      </c>
    </row>
    <row r="17" spans="1:5" s="2" customFormat="1" ht="29" x14ac:dyDescent="0.35">
      <c r="A17" s="177" t="s">
        <v>115</v>
      </c>
      <c r="B17" s="173" t="s">
        <v>97</v>
      </c>
      <c r="C17" s="173" t="s">
        <v>98</v>
      </c>
      <c r="D17" s="174" t="s">
        <v>99</v>
      </c>
      <c r="E17" s="202" t="s">
        <v>113</v>
      </c>
    </row>
    <row r="18" spans="1:5" s="2" customFormat="1" ht="29" x14ac:dyDescent="0.35">
      <c r="A18" s="177" t="s">
        <v>116</v>
      </c>
      <c r="B18" s="173" t="s">
        <v>97</v>
      </c>
      <c r="C18" s="173" t="s">
        <v>98</v>
      </c>
      <c r="D18" s="174" t="s">
        <v>99</v>
      </c>
      <c r="E18" s="202" t="s">
        <v>113</v>
      </c>
    </row>
    <row r="19" spans="1:5" s="2" customFormat="1" x14ac:dyDescent="0.35">
      <c r="A19" s="170" t="s">
        <v>95</v>
      </c>
      <c r="B19" s="171" t="s">
        <v>92</v>
      </c>
      <c r="C19" s="171" t="s">
        <v>93</v>
      </c>
      <c r="D19" s="172" t="s">
        <v>94</v>
      </c>
      <c r="E19" s="199" t="s">
        <v>95</v>
      </c>
    </row>
    <row r="20" spans="1:5" s="2" customFormat="1" ht="29" x14ac:dyDescent="0.35">
      <c r="A20" s="198" t="s">
        <v>117</v>
      </c>
      <c r="B20" s="173" t="s">
        <v>97</v>
      </c>
      <c r="C20" s="173" t="s">
        <v>98</v>
      </c>
      <c r="D20" s="176" t="s">
        <v>94</v>
      </c>
      <c r="E20" s="196" t="s">
        <v>100</v>
      </c>
    </row>
    <row r="21" spans="1:5" s="2" customFormat="1" ht="29" x14ac:dyDescent="0.35">
      <c r="A21" s="211" t="s">
        <v>118</v>
      </c>
      <c r="B21" s="173" t="s">
        <v>97</v>
      </c>
      <c r="C21" s="173" t="s">
        <v>98</v>
      </c>
      <c r="D21" s="176" t="s">
        <v>94</v>
      </c>
      <c r="E21" s="210" t="s">
        <v>102</v>
      </c>
    </row>
    <row r="22" spans="1:5" s="2" customFormat="1" ht="29" x14ac:dyDescent="0.35">
      <c r="A22" s="211" t="s">
        <v>119</v>
      </c>
      <c r="B22" s="173" t="s">
        <v>97</v>
      </c>
      <c r="C22" s="173" t="s">
        <v>98</v>
      </c>
      <c r="D22" s="176" t="s">
        <v>94</v>
      </c>
      <c r="E22" s="210" t="s">
        <v>102</v>
      </c>
    </row>
    <row r="23" spans="1:5" s="2" customFormat="1" ht="29" x14ac:dyDescent="0.35">
      <c r="A23" s="211" t="s">
        <v>120</v>
      </c>
      <c r="B23" s="173" t="s">
        <v>97</v>
      </c>
      <c r="C23" s="173" t="s">
        <v>98</v>
      </c>
      <c r="D23" s="176" t="s">
        <v>94</v>
      </c>
      <c r="E23" s="210" t="s">
        <v>102</v>
      </c>
    </row>
    <row r="24" spans="1:5" s="2" customFormat="1" ht="29" x14ac:dyDescent="0.35">
      <c r="A24" s="211" t="s">
        <v>121</v>
      </c>
      <c r="B24" s="173" t="s">
        <v>97</v>
      </c>
      <c r="C24" s="173" t="s">
        <v>98</v>
      </c>
      <c r="D24" s="176" t="s">
        <v>94</v>
      </c>
      <c r="E24" s="210" t="s">
        <v>102</v>
      </c>
    </row>
    <row r="25" spans="1:5" s="2" customFormat="1" x14ac:dyDescent="0.35">
      <c r="A25" s="170" t="s">
        <v>211</v>
      </c>
      <c r="B25" s="171" t="s">
        <v>92</v>
      </c>
      <c r="C25" s="171" t="s">
        <v>93</v>
      </c>
      <c r="D25" s="172" t="s">
        <v>94</v>
      </c>
      <c r="E25" s="199" t="s">
        <v>95</v>
      </c>
    </row>
    <row r="26" spans="1:5" s="2" customFormat="1" ht="29" x14ac:dyDescent="0.35">
      <c r="A26" s="198" t="s">
        <v>212</v>
      </c>
      <c r="B26" s="173" t="s">
        <v>97</v>
      </c>
      <c r="C26" s="173" t="s">
        <v>98</v>
      </c>
      <c r="D26" s="179" t="s">
        <v>122</v>
      </c>
      <c r="E26" s="197" t="s">
        <v>100</v>
      </c>
    </row>
    <row r="27" spans="1:5" s="2" customFormat="1" x14ac:dyDescent="0.35">
      <c r="A27" s="182" t="s">
        <v>123</v>
      </c>
      <c r="B27" s="180" t="s">
        <v>124</v>
      </c>
      <c r="C27" s="180" t="s">
        <v>125</v>
      </c>
      <c r="D27" s="181" t="s">
        <v>122</v>
      </c>
      <c r="E27" s="201" t="s">
        <v>127</v>
      </c>
    </row>
    <row r="28" spans="1:5" s="2" customFormat="1" x14ac:dyDescent="0.35">
      <c r="A28" s="182" t="s">
        <v>213</v>
      </c>
      <c r="B28" s="180" t="s">
        <v>124</v>
      </c>
      <c r="C28" s="180" t="s">
        <v>125</v>
      </c>
      <c r="D28" s="181" t="s">
        <v>122</v>
      </c>
      <c r="E28" s="201" t="s">
        <v>127</v>
      </c>
    </row>
    <row r="29" spans="1:5" s="2" customFormat="1" ht="29" x14ac:dyDescent="0.35">
      <c r="A29" s="183" t="s">
        <v>128</v>
      </c>
      <c r="B29" s="173" t="s">
        <v>97</v>
      </c>
      <c r="C29" s="173" t="s">
        <v>98</v>
      </c>
      <c r="D29" s="179" t="s">
        <v>122</v>
      </c>
      <c r="E29" s="184" t="s">
        <v>129</v>
      </c>
    </row>
    <row r="30" spans="1:5" s="2" customFormat="1" x14ac:dyDescent="0.35">
      <c r="A30" s="170" t="s">
        <v>214</v>
      </c>
      <c r="B30" s="171" t="s">
        <v>92</v>
      </c>
      <c r="C30" s="171" t="s">
        <v>93</v>
      </c>
      <c r="D30" s="172" t="s">
        <v>94</v>
      </c>
      <c r="E30" s="199" t="s">
        <v>95</v>
      </c>
    </row>
    <row r="31" spans="1:5" s="2" customFormat="1" ht="29" x14ac:dyDescent="0.35">
      <c r="A31" s="177" t="s">
        <v>268</v>
      </c>
      <c r="B31" s="173" t="s">
        <v>97</v>
      </c>
      <c r="C31" s="173" t="s">
        <v>98</v>
      </c>
      <c r="D31" s="174" t="s">
        <v>99</v>
      </c>
      <c r="E31" s="202" t="s">
        <v>113</v>
      </c>
    </row>
    <row r="32" spans="1:5" s="2" customFormat="1" x14ac:dyDescent="0.35">
      <c r="A32" s="185" t="s">
        <v>215</v>
      </c>
      <c r="B32" s="173" t="s">
        <v>106</v>
      </c>
      <c r="C32" s="173" t="s">
        <v>107</v>
      </c>
      <c r="D32" s="175" t="s">
        <v>108</v>
      </c>
      <c r="E32" s="199" t="s">
        <v>95</v>
      </c>
    </row>
    <row r="33" spans="1:5" s="2" customFormat="1" x14ac:dyDescent="0.35">
      <c r="A33" s="212" t="s">
        <v>216</v>
      </c>
      <c r="B33" s="173" t="s">
        <v>106</v>
      </c>
      <c r="C33" s="173" t="s">
        <v>107</v>
      </c>
      <c r="D33" s="175" t="s">
        <v>108</v>
      </c>
      <c r="E33" s="210" t="s">
        <v>102</v>
      </c>
    </row>
    <row r="34" spans="1:5" s="2" customFormat="1" x14ac:dyDescent="0.35">
      <c r="A34" s="212" t="s">
        <v>130</v>
      </c>
      <c r="B34" s="173" t="s">
        <v>106</v>
      </c>
      <c r="C34" s="173" t="s">
        <v>107</v>
      </c>
      <c r="D34" s="175" t="s">
        <v>108</v>
      </c>
      <c r="E34" s="210" t="s">
        <v>102</v>
      </c>
    </row>
    <row r="35" spans="1:5" s="2" customFormat="1" x14ac:dyDescent="0.35">
      <c r="A35" s="212" t="s">
        <v>217</v>
      </c>
      <c r="B35" s="173" t="s">
        <v>106</v>
      </c>
      <c r="C35" s="173" t="s">
        <v>107</v>
      </c>
      <c r="D35" s="175" t="s">
        <v>108</v>
      </c>
      <c r="E35" s="210" t="s">
        <v>102</v>
      </c>
    </row>
    <row r="36" spans="1:5" s="2" customFormat="1" x14ac:dyDescent="0.35">
      <c r="A36" s="178" t="s">
        <v>218</v>
      </c>
      <c r="B36" s="173" t="s">
        <v>106</v>
      </c>
      <c r="C36" s="173" t="s">
        <v>107</v>
      </c>
      <c r="D36" s="175" t="s">
        <v>108</v>
      </c>
      <c r="E36" s="208" t="s">
        <v>114</v>
      </c>
    </row>
    <row r="37" spans="1:5" s="2" customFormat="1" x14ac:dyDescent="0.35">
      <c r="A37" s="178" t="s">
        <v>131</v>
      </c>
      <c r="B37" s="173" t="s">
        <v>106</v>
      </c>
      <c r="C37" s="173" t="s">
        <v>107</v>
      </c>
      <c r="D37" s="175" t="s">
        <v>108</v>
      </c>
      <c r="E37" s="208" t="s">
        <v>114</v>
      </c>
    </row>
    <row r="38" spans="1:5" s="2" customFormat="1" x14ac:dyDescent="0.35">
      <c r="A38" s="186" t="s">
        <v>132</v>
      </c>
      <c r="B38" s="173" t="s">
        <v>133</v>
      </c>
      <c r="C38" s="173" t="s">
        <v>134</v>
      </c>
      <c r="D38" s="176" t="s">
        <v>94</v>
      </c>
      <c r="E38" s="208" t="s">
        <v>114</v>
      </c>
    </row>
    <row r="39" spans="1:5" s="2" customFormat="1" ht="29" x14ac:dyDescent="0.35">
      <c r="A39" s="207" t="s">
        <v>219</v>
      </c>
      <c r="B39" s="173" t="s">
        <v>97</v>
      </c>
      <c r="C39" s="173" t="s">
        <v>98</v>
      </c>
      <c r="D39" s="174" t="s">
        <v>99</v>
      </c>
      <c r="E39" s="205" t="s">
        <v>126</v>
      </c>
    </row>
    <row r="40" spans="1:5" s="2" customFormat="1" x14ac:dyDescent="0.35">
      <c r="A40" s="178" t="s">
        <v>220</v>
      </c>
      <c r="B40" s="173" t="s">
        <v>133</v>
      </c>
      <c r="C40" s="173" t="s">
        <v>134</v>
      </c>
      <c r="D40" s="176" t="s">
        <v>94</v>
      </c>
      <c r="E40" s="208" t="s">
        <v>114</v>
      </c>
    </row>
    <row r="41" spans="1:5" s="2" customFormat="1" x14ac:dyDescent="0.35">
      <c r="A41" s="185" t="s">
        <v>135</v>
      </c>
      <c r="B41" s="173" t="s">
        <v>106</v>
      </c>
      <c r="C41" s="173" t="s">
        <v>107</v>
      </c>
      <c r="D41" s="175" t="s">
        <v>108</v>
      </c>
      <c r="E41" s="199" t="s">
        <v>95</v>
      </c>
    </row>
    <row r="42" spans="1:5" s="2" customFormat="1" ht="29" x14ac:dyDescent="0.35">
      <c r="A42" s="198" t="s">
        <v>136</v>
      </c>
      <c r="B42" s="173" t="s">
        <v>97</v>
      </c>
      <c r="C42" s="173" t="s">
        <v>98</v>
      </c>
      <c r="D42" s="179" t="s">
        <v>122</v>
      </c>
      <c r="E42" s="197" t="s">
        <v>100</v>
      </c>
    </row>
    <row r="43" spans="1:5" x14ac:dyDescent="0.35">
      <c r="A43" s="182" t="s">
        <v>137</v>
      </c>
      <c r="B43" s="180" t="s">
        <v>124</v>
      </c>
      <c r="C43" s="180" t="s">
        <v>125</v>
      </c>
      <c r="D43" s="187" t="s">
        <v>94</v>
      </c>
      <c r="E43" s="201" t="s">
        <v>127</v>
      </c>
    </row>
    <row r="44" spans="1:5" x14ac:dyDescent="0.35">
      <c r="A44" s="188" t="s">
        <v>138</v>
      </c>
      <c r="B44" s="189" t="s">
        <v>139</v>
      </c>
      <c r="C44" s="189" t="s">
        <v>140</v>
      </c>
      <c r="D44" s="190" t="s">
        <v>94</v>
      </c>
      <c r="E44" s="209" t="s">
        <v>114</v>
      </c>
    </row>
    <row r="45" spans="1:5" ht="29" x14ac:dyDescent="0.35">
      <c r="A45" s="177" t="s">
        <v>141</v>
      </c>
      <c r="B45" s="173" t="s">
        <v>97</v>
      </c>
      <c r="C45" s="173" t="s">
        <v>98</v>
      </c>
      <c r="D45" s="174" t="s">
        <v>99</v>
      </c>
      <c r="E45" s="202" t="s">
        <v>113</v>
      </c>
    </row>
    <row r="46" spans="1:5" ht="29" x14ac:dyDescent="0.35">
      <c r="A46" s="177" t="s">
        <v>142</v>
      </c>
      <c r="B46" s="173" t="s">
        <v>97</v>
      </c>
      <c r="C46" s="173" t="s">
        <v>98</v>
      </c>
      <c r="D46" s="174" t="s">
        <v>99</v>
      </c>
      <c r="E46" s="202" t="s">
        <v>113</v>
      </c>
    </row>
    <row r="47" spans="1:5" s="2" customFormat="1" ht="29" x14ac:dyDescent="0.35">
      <c r="A47" s="177" t="s">
        <v>221</v>
      </c>
      <c r="B47" s="173" t="s">
        <v>97</v>
      </c>
      <c r="C47" s="173" t="s">
        <v>98</v>
      </c>
      <c r="D47" s="176" t="s">
        <v>94</v>
      </c>
      <c r="E47" s="203" t="s">
        <v>113</v>
      </c>
    </row>
    <row r="48" spans="1:5" ht="29" x14ac:dyDescent="0.35">
      <c r="A48" s="198" t="s">
        <v>143</v>
      </c>
      <c r="B48" s="173" t="s">
        <v>97</v>
      </c>
      <c r="C48" s="173" t="s">
        <v>98</v>
      </c>
      <c r="D48" s="176" t="s">
        <v>94</v>
      </c>
      <c r="E48" s="196" t="s">
        <v>100</v>
      </c>
    </row>
    <row r="49" spans="1:5" s="2" customFormat="1" ht="29" x14ac:dyDescent="0.35">
      <c r="A49" s="170" t="s">
        <v>144</v>
      </c>
      <c r="B49" s="180" t="s">
        <v>145</v>
      </c>
      <c r="C49" s="180" t="s">
        <v>146</v>
      </c>
      <c r="D49" s="179" t="s">
        <v>122</v>
      </c>
      <c r="E49" s="201" t="s">
        <v>127</v>
      </c>
    </row>
    <row r="50" spans="1:5" ht="29" x14ac:dyDescent="0.35">
      <c r="A50" s="177" t="s">
        <v>222</v>
      </c>
      <c r="B50" s="173" t="s">
        <v>97</v>
      </c>
      <c r="C50" s="173" t="s">
        <v>98</v>
      </c>
      <c r="D50" s="174" t="s">
        <v>99</v>
      </c>
      <c r="E50" s="202" t="s">
        <v>113</v>
      </c>
    </row>
    <row r="51" spans="1:5" ht="29" x14ac:dyDescent="0.35">
      <c r="A51" s="177" t="s">
        <v>223</v>
      </c>
      <c r="B51" s="173" t="s">
        <v>97</v>
      </c>
      <c r="C51" s="173" t="s">
        <v>98</v>
      </c>
      <c r="D51" s="174" t="s">
        <v>99</v>
      </c>
      <c r="E51" s="202" t="s">
        <v>113</v>
      </c>
    </row>
    <row r="52" spans="1:5" ht="29" x14ac:dyDescent="0.35">
      <c r="A52" s="198" t="s">
        <v>224</v>
      </c>
      <c r="B52" s="173" t="s">
        <v>97</v>
      </c>
      <c r="C52" s="173" t="s">
        <v>98</v>
      </c>
      <c r="D52" s="174" t="s">
        <v>99</v>
      </c>
      <c r="E52" s="196" t="s">
        <v>100</v>
      </c>
    </row>
    <row r="53" spans="1:5" x14ac:dyDescent="0.35">
      <c r="A53" s="188" t="s">
        <v>147</v>
      </c>
      <c r="B53" s="189" t="s">
        <v>139</v>
      </c>
      <c r="C53" s="189" t="s">
        <v>140</v>
      </c>
      <c r="D53" s="190" t="s">
        <v>94</v>
      </c>
      <c r="E53" s="209" t="s">
        <v>114</v>
      </c>
    </row>
    <row r="54" spans="1:5" x14ac:dyDescent="0.35">
      <c r="A54" s="207" t="s">
        <v>225</v>
      </c>
      <c r="B54" s="173" t="s">
        <v>106</v>
      </c>
      <c r="C54" s="173" t="s">
        <v>107</v>
      </c>
      <c r="D54" s="175" t="s">
        <v>108</v>
      </c>
      <c r="E54" s="204" t="s">
        <v>126</v>
      </c>
    </row>
    <row r="55" spans="1:5" s="2" customFormat="1" ht="29" x14ac:dyDescent="0.35">
      <c r="A55" s="177" t="s">
        <v>148</v>
      </c>
      <c r="B55" s="173" t="s">
        <v>97</v>
      </c>
      <c r="C55" s="173" t="s">
        <v>98</v>
      </c>
      <c r="D55" s="174" t="s">
        <v>99</v>
      </c>
      <c r="E55" s="202" t="s">
        <v>113</v>
      </c>
    </row>
    <row r="56" spans="1:5" x14ac:dyDescent="0.35">
      <c r="A56" s="170" t="s">
        <v>149</v>
      </c>
      <c r="B56" s="171" t="s">
        <v>92</v>
      </c>
      <c r="C56" s="171" t="s">
        <v>93</v>
      </c>
      <c r="D56" s="191" t="s">
        <v>99</v>
      </c>
      <c r="E56" s="199" t="s">
        <v>95</v>
      </c>
    </row>
    <row r="57" spans="1:5" x14ac:dyDescent="0.35">
      <c r="A57" s="198" t="s">
        <v>150</v>
      </c>
      <c r="B57" s="173" t="s">
        <v>106</v>
      </c>
      <c r="C57" s="173" t="s">
        <v>107</v>
      </c>
      <c r="D57" s="175" t="s">
        <v>108</v>
      </c>
      <c r="E57" s="196" t="s">
        <v>100</v>
      </c>
    </row>
    <row r="58" spans="1:5" s="2" customFormat="1" x14ac:dyDescent="0.35">
      <c r="A58" s="185" t="s">
        <v>151</v>
      </c>
      <c r="B58" s="173" t="s">
        <v>106</v>
      </c>
      <c r="C58" s="173" t="s">
        <v>107</v>
      </c>
      <c r="D58" s="175" t="s">
        <v>108</v>
      </c>
      <c r="E58" s="199" t="s">
        <v>95</v>
      </c>
    </row>
    <row r="59" spans="1:5" s="2" customFormat="1" x14ac:dyDescent="0.35">
      <c r="A59" s="212" t="s">
        <v>152</v>
      </c>
      <c r="B59" s="173" t="s">
        <v>106</v>
      </c>
      <c r="C59" s="173" t="s">
        <v>107</v>
      </c>
      <c r="D59" s="175" t="s">
        <v>108</v>
      </c>
      <c r="E59" s="210" t="s">
        <v>102</v>
      </c>
    </row>
    <row r="60" spans="1:5" s="2" customFormat="1" x14ac:dyDescent="0.35">
      <c r="A60" s="207" t="s">
        <v>226</v>
      </c>
      <c r="B60" s="173" t="s">
        <v>106</v>
      </c>
      <c r="C60" s="173" t="s">
        <v>107</v>
      </c>
      <c r="D60" s="175" t="s">
        <v>108</v>
      </c>
      <c r="E60" s="204" t="s">
        <v>126</v>
      </c>
    </row>
    <row r="61" spans="1:5" s="2" customFormat="1" ht="29" x14ac:dyDescent="0.35">
      <c r="A61" s="177" t="s">
        <v>227</v>
      </c>
      <c r="B61" s="173" t="s">
        <v>97</v>
      </c>
      <c r="C61" s="173" t="s">
        <v>98</v>
      </c>
      <c r="D61" s="174" t="s">
        <v>99</v>
      </c>
      <c r="E61" s="202" t="s">
        <v>113</v>
      </c>
    </row>
    <row r="62" spans="1:5" s="2" customFormat="1" ht="29" x14ac:dyDescent="0.35">
      <c r="A62" s="207" t="s">
        <v>228</v>
      </c>
      <c r="B62" s="173" t="s">
        <v>97</v>
      </c>
      <c r="C62" s="173" t="s">
        <v>98</v>
      </c>
      <c r="D62" s="176" t="s">
        <v>94</v>
      </c>
      <c r="E62" s="204" t="s">
        <v>126</v>
      </c>
    </row>
    <row r="63" spans="1:5" s="2" customFormat="1" ht="29" x14ac:dyDescent="0.35">
      <c r="A63" s="212" t="s">
        <v>229</v>
      </c>
      <c r="B63" s="173" t="s">
        <v>97</v>
      </c>
      <c r="C63" s="173" t="s">
        <v>98</v>
      </c>
      <c r="D63" s="179" t="s">
        <v>122</v>
      </c>
      <c r="E63" s="210" t="s">
        <v>102</v>
      </c>
    </row>
    <row r="64" spans="1:5" s="2" customFormat="1" ht="29" x14ac:dyDescent="0.35">
      <c r="A64" s="212" t="s">
        <v>230</v>
      </c>
      <c r="B64" s="173" t="s">
        <v>97</v>
      </c>
      <c r="C64" s="173" t="s">
        <v>98</v>
      </c>
      <c r="D64" s="179" t="s">
        <v>122</v>
      </c>
      <c r="E64" s="210" t="s">
        <v>102</v>
      </c>
    </row>
    <row r="65" spans="1:5" s="2" customFormat="1" x14ac:dyDescent="0.35">
      <c r="A65" s="182" t="s">
        <v>231</v>
      </c>
      <c r="B65" s="180" t="s">
        <v>124</v>
      </c>
      <c r="C65" s="180" t="s">
        <v>125</v>
      </c>
      <c r="D65" s="181" t="s">
        <v>122</v>
      </c>
      <c r="E65" s="201" t="s">
        <v>127</v>
      </c>
    </row>
    <row r="66" spans="1:5" s="2" customFormat="1" x14ac:dyDescent="0.35">
      <c r="A66" s="188" t="s">
        <v>232</v>
      </c>
      <c r="B66" s="189" t="s">
        <v>139</v>
      </c>
      <c r="C66" s="189" t="s">
        <v>140</v>
      </c>
      <c r="D66" s="192" t="s">
        <v>99</v>
      </c>
      <c r="E66" s="209" t="s">
        <v>114</v>
      </c>
    </row>
    <row r="67" spans="1:5" s="2" customFormat="1" x14ac:dyDescent="0.35">
      <c r="A67" s="182" t="s">
        <v>153</v>
      </c>
      <c r="B67" s="180" t="s">
        <v>154</v>
      </c>
      <c r="C67" s="180" t="s">
        <v>22</v>
      </c>
      <c r="D67" s="179" t="s">
        <v>122</v>
      </c>
      <c r="E67" s="201" t="s">
        <v>127</v>
      </c>
    </row>
    <row r="68" spans="1:5" s="2" customFormat="1" x14ac:dyDescent="0.35">
      <c r="A68" s="182" t="s">
        <v>155</v>
      </c>
      <c r="B68" s="180" t="s">
        <v>154</v>
      </c>
      <c r="C68" s="180" t="s">
        <v>22</v>
      </c>
      <c r="D68" s="179" t="s">
        <v>122</v>
      </c>
      <c r="E68" s="201" t="s">
        <v>127</v>
      </c>
    </row>
    <row r="69" spans="1:5" s="2" customFormat="1" ht="29" x14ac:dyDescent="0.35">
      <c r="A69" s="211" t="s">
        <v>233</v>
      </c>
      <c r="B69" s="173" t="s">
        <v>97</v>
      </c>
      <c r="C69" s="173" t="s">
        <v>98</v>
      </c>
      <c r="D69" s="174" t="s">
        <v>99</v>
      </c>
      <c r="E69" s="210" t="s">
        <v>102</v>
      </c>
    </row>
    <row r="70" spans="1:5" s="2" customFormat="1" ht="29" x14ac:dyDescent="0.35">
      <c r="A70" s="211" t="s">
        <v>234</v>
      </c>
      <c r="B70" s="173" t="s">
        <v>97</v>
      </c>
      <c r="C70" s="173" t="s">
        <v>98</v>
      </c>
      <c r="D70" s="174" t="s">
        <v>99</v>
      </c>
      <c r="E70" s="210" t="s">
        <v>102</v>
      </c>
    </row>
    <row r="71" spans="1:5" s="2" customFormat="1" ht="29" x14ac:dyDescent="0.35">
      <c r="A71" s="211" t="s">
        <v>156</v>
      </c>
      <c r="B71" s="173" t="s">
        <v>97</v>
      </c>
      <c r="C71" s="173" t="s">
        <v>98</v>
      </c>
      <c r="D71" s="174" t="s">
        <v>99</v>
      </c>
      <c r="E71" s="210" t="s">
        <v>102</v>
      </c>
    </row>
    <row r="72" spans="1:5" s="2" customFormat="1" x14ac:dyDescent="0.35">
      <c r="A72" s="170" t="s">
        <v>157</v>
      </c>
      <c r="B72" s="171" t="s">
        <v>92</v>
      </c>
      <c r="C72" s="171" t="s">
        <v>93</v>
      </c>
      <c r="D72" s="191" t="s">
        <v>99</v>
      </c>
      <c r="E72" s="199" t="s">
        <v>95</v>
      </c>
    </row>
    <row r="73" spans="1:5" s="2" customFormat="1" x14ac:dyDescent="0.35">
      <c r="A73" s="198" t="s">
        <v>158</v>
      </c>
      <c r="B73" s="173" t="s">
        <v>133</v>
      </c>
      <c r="C73" s="173" t="s">
        <v>134</v>
      </c>
      <c r="D73" s="174" t="s">
        <v>99</v>
      </c>
      <c r="E73" s="196" t="s">
        <v>100</v>
      </c>
    </row>
    <row r="74" spans="1:5" s="2" customFormat="1" x14ac:dyDescent="0.35">
      <c r="A74" s="198" t="s">
        <v>159</v>
      </c>
      <c r="B74" s="173" t="s">
        <v>133</v>
      </c>
      <c r="C74" s="173" t="s">
        <v>134</v>
      </c>
      <c r="D74" s="174" t="s">
        <v>99</v>
      </c>
      <c r="E74" s="196" t="s">
        <v>100</v>
      </c>
    </row>
    <row r="75" spans="1:5" s="2" customFormat="1" x14ac:dyDescent="0.35">
      <c r="A75" s="198" t="s">
        <v>160</v>
      </c>
      <c r="B75" s="173" t="s">
        <v>161</v>
      </c>
      <c r="C75" s="173" t="s">
        <v>162</v>
      </c>
      <c r="D75" s="174" t="s">
        <v>99</v>
      </c>
      <c r="E75" s="196" t="s">
        <v>100</v>
      </c>
    </row>
    <row r="76" spans="1:5" s="2" customFormat="1" x14ac:dyDescent="0.35">
      <c r="A76" s="198" t="s">
        <v>163</v>
      </c>
      <c r="B76" s="173" t="s">
        <v>161</v>
      </c>
      <c r="C76" s="173" t="s">
        <v>162</v>
      </c>
      <c r="D76" s="174" t="s">
        <v>99</v>
      </c>
      <c r="E76" s="196" t="s">
        <v>100</v>
      </c>
    </row>
    <row r="77" spans="1:5" s="2" customFormat="1" x14ac:dyDescent="0.35">
      <c r="A77" s="188" t="s">
        <v>235</v>
      </c>
      <c r="B77" s="189" t="s">
        <v>139</v>
      </c>
      <c r="C77" s="189" t="s">
        <v>140</v>
      </c>
      <c r="D77" s="192" t="s">
        <v>99</v>
      </c>
      <c r="E77" s="209" t="s">
        <v>114</v>
      </c>
    </row>
    <row r="78" spans="1:5" s="2" customFormat="1" ht="29" x14ac:dyDescent="0.35">
      <c r="A78" s="211" t="s">
        <v>236</v>
      </c>
      <c r="B78" s="173" t="s">
        <v>97</v>
      </c>
      <c r="C78" s="173" t="s">
        <v>98</v>
      </c>
      <c r="D78" s="174" t="s">
        <v>99</v>
      </c>
      <c r="E78" s="210" t="s">
        <v>102</v>
      </c>
    </row>
    <row r="79" spans="1:5" s="2" customFormat="1" x14ac:dyDescent="0.35">
      <c r="A79" s="170" t="s">
        <v>164</v>
      </c>
      <c r="B79" s="171" t="s">
        <v>92</v>
      </c>
      <c r="C79" s="171" t="s">
        <v>93</v>
      </c>
      <c r="D79" s="191" t="s">
        <v>99</v>
      </c>
      <c r="E79" s="199" t="s">
        <v>95</v>
      </c>
    </row>
    <row r="80" spans="1:5" s="2" customFormat="1" ht="29" x14ac:dyDescent="0.35">
      <c r="A80" s="177" t="s">
        <v>237</v>
      </c>
      <c r="B80" s="173" t="s">
        <v>97</v>
      </c>
      <c r="C80" s="173" t="s">
        <v>98</v>
      </c>
      <c r="D80" s="174" t="s">
        <v>99</v>
      </c>
      <c r="E80" s="202" t="s">
        <v>113</v>
      </c>
    </row>
    <row r="81" spans="1:5" s="2" customFormat="1" ht="29" x14ac:dyDescent="0.35">
      <c r="A81" s="177" t="s">
        <v>238</v>
      </c>
      <c r="B81" s="173" t="s">
        <v>97</v>
      </c>
      <c r="C81" s="173" t="s">
        <v>98</v>
      </c>
      <c r="D81" s="174" t="s">
        <v>99</v>
      </c>
      <c r="E81" s="202" t="s">
        <v>113</v>
      </c>
    </row>
    <row r="82" spans="1:5" s="2" customFormat="1" x14ac:dyDescent="0.35">
      <c r="A82" s="170" t="s">
        <v>239</v>
      </c>
      <c r="B82" s="171" t="s">
        <v>92</v>
      </c>
      <c r="C82" s="171" t="s">
        <v>93</v>
      </c>
      <c r="D82" s="191" t="s">
        <v>99</v>
      </c>
      <c r="E82" s="199" t="s">
        <v>95</v>
      </c>
    </row>
    <row r="83" spans="1:5" s="2" customFormat="1" x14ac:dyDescent="0.35">
      <c r="A83" s="170" t="s">
        <v>165</v>
      </c>
      <c r="B83" s="171" t="s">
        <v>92</v>
      </c>
      <c r="C83" s="171" t="s">
        <v>93</v>
      </c>
      <c r="D83" s="191" t="s">
        <v>99</v>
      </c>
      <c r="E83" s="199" t="s">
        <v>95</v>
      </c>
    </row>
    <row r="84" spans="1:5" s="2" customFormat="1" x14ac:dyDescent="0.35">
      <c r="A84" s="170" t="s">
        <v>240</v>
      </c>
      <c r="B84" s="171" t="s">
        <v>92</v>
      </c>
      <c r="C84" s="171" t="s">
        <v>93</v>
      </c>
      <c r="D84" s="191" t="s">
        <v>99</v>
      </c>
      <c r="E84" s="199" t="s">
        <v>95</v>
      </c>
    </row>
    <row r="85" spans="1:5" s="2" customFormat="1" ht="29" x14ac:dyDescent="0.35">
      <c r="A85" s="198" t="s">
        <v>166</v>
      </c>
      <c r="B85" s="173" t="s">
        <v>97</v>
      </c>
      <c r="C85" s="173" t="s">
        <v>98</v>
      </c>
      <c r="D85" s="174" t="s">
        <v>99</v>
      </c>
      <c r="E85" s="196" t="s">
        <v>100</v>
      </c>
    </row>
    <row r="86" spans="1:5" s="2" customFormat="1" ht="29" x14ac:dyDescent="0.35">
      <c r="A86" s="177" t="s">
        <v>167</v>
      </c>
      <c r="B86" s="173" t="s">
        <v>97</v>
      </c>
      <c r="C86" s="173" t="s">
        <v>98</v>
      </c>
      <c r="D86" s="174" t="s">
        <v>99</v>
      </c>
      <c r="E86" s="202" t="s">
        <v>113</v>
      </c>
    </row>
    <row r="87" spans="1:5" s="2" customFormat="1" ht="29" x14ac:dyDescent="0.35">
      <c r="A87" s="177" t="s">
        <v>168</v>
      </c>
      <c r="B87" s="173" t="s">
        <v>97</v>
      </c>
      <c r="C87" s="173" t="s">
        <v>98</v>
      </c>
      <c r="D87" s="174" t="s">
        <v>99</v>
      </c>
      <c r="E87" s="202" t="s">
        <v>113</v>
      </c>
    </row>
    <row r="88" spans="1:5" s="2" customFormat="1" ht="29" x14ac:dyDescent="0.35">
      <c r="A88" s="177" t="s">
        <v>241</v>
      </c>
      <c r="B88" s="173" t="s">
        <v>97</v>
      </c>
      <c r="C88" s="173" t="s">
        <v>98</v>
      </c>
      <c r="D88" s="174" t="s">
        <v>99</v>
      </c>
      <c r="E88" s="202" t="s">
        <v>113</v>
      </c>
    </row>
    <row r="89" spans="1:5" s="2" customFormat="1" ht="29" x14ac:dyDescent="0.35">
      <c r="A89" s="177" t="s">
        <v>242</v>
      </c>
      <c r="B89" s="173" t="s">
        <v>97</v>
      </c>
      <c r="C89" s="173" t="s">
        <v>98</v>
      </c>
      <c r="D89" s="174" t="s">
        <v>99</v>
      </c>
      <c r="E89" s="202" t="s">
        <v>113</v>
      </c>
    </row>
    <row r="90" spans="1:5" s="2" customFormat="1" ht="29" x14ac:dyDescent="0.35">
      <c r="A90" s="177" t="s">
        <v>169</v>
      </c>
      <c r="B90" s="173" t="s">
        <v>97</v>
      </c>
      <c r="C90" s="173" t="s">
        <v>98</v>
      </c>
      <c r="D90" s="174" t="s">
        <v>99</v>
      </c>
      <c r="E90" s="202" t="s">
        <v>113</v>
      </c>
    </row>
    <row r="91" spans="1:5" s="2" customFormat="1" ht="29" x14ac:dyDescent="0.35">
      <c r="A91" s="177" t="s">
        <v>243</v>
      </c>
      <c r="B91" s="173" t="s">
        <v>97</v>
      </c>
      <c r="C91" s="173" t="s">
        <v>98</v>
      </c>
      <c r="D91" s="174" t="s">
        <v>99</v>
      </c>
      <c r="E91" s="202" t="s">
        <v>113</v>
      </c>
    </row>
    <row r="92" spans="1:5" s="2" customFormat="1" ht="29" x14ac:dyDescent="0.35">
      <c r="A92" s="211" t="s">
        <v>170</v>
      </c>
      <c r="B92" s="173" t="s">
        <v>97</v>
      </c>
      <c r="C92" s="173" t="s">
        <v>98</v>
      </c>
      <c r="D92" s="176" t="s">
        <v>94</v>
      </c>
      <c r="E92" s="210" t="s">
        <v>102</v>
      </c>
    </row>
    <row r="93" spans="1:5" s="2" customFormat="1" x14ac:dyDescent="0.35">
      <c r="A93" s="170" t="s">
        <v>171</v>
      </c>
      <c r="B93" s="171" t="s">
        <v>92</v>
      </c>
      <c r="C93" s="171" t="s">
        <v>93</v>
      </c>
      <c r="D93" s="191" t="s">
        <v>99</v>
      </c>
      <c r="E93" s="199" t="s">
        <v>95</v>
      </c>
    </row>
    <row r="94" spans="1:5" s="2" customFormat="1" ht="29" x14ac:dyDescent="0.35">
      <c r="A94" s="177" t="s">
        <v>172</v>
      </c>
      <c r="B94" s="173" t="s">
        <v>97</v>
      </c>
      <c r="C94" s="173" t="s">
        <v>98</v>
      </c>
      <c r="D94" s="174" t="s">
        <v>99</v>
      </c>
      <c r="E94" s="202" t="s">
        <v>113</v>
      </c>
    </row>
    <row r="95" spans="1:5" s="2" customFormat="1" ht="29" x14ac:dyDescent="0.35">
      <c r="A95" s="177" t="s">
        <v>173</v>
      </c>
      <c r="B95" s="173" t="s">
        <v>97</v>
      </c>
      <c r="C95" s="173" t="s">
        <v>98</v>
      </c>
      <c r="D95" s="174" t="s">
        <v>99</v>
      </c>
      <c r="E95" s="202" t="s">
        <v>113</v>
      </c>
    </row>
    <row r="96" spans="1:5" s="2" customFormat="1" ht="29" x14ac:dyDescent="0.35">
      <c r="A96" s="177" t="s">
        <v>174</v>
      </c>
      <c r="B96" s="173" t="s">
        <v>97</v>
      </c>
      <c r="C96" s="173" t="s">
        <v>98</v>
      </c>
      <c r="D96" s="174" t="s">
        <v>99</v>
      </c>
      <c r="E96" s="202" t="s">
        <v>113</v>
      </c>
    </row>
    <row r="97" spans="1:5" s="2" customFormat="1" ht="29" x14ac:dyDescent="0.35">
      <c r="A97" s="183" t="s">
        <v>244</v>
      </c>
      <c r="B97" s="173" t="s">
        <v>97</v>
      </c>
      <c r="C97" s="173" t="s">
        <v>98</v>
      </c>
      <c r="D97" s="174" t="s">
        <v>99</v>
      </c>
      <c r="E97" s="184" t="s">
        <v>129</v>
      </c>
    </row>
    <row r="98" spans="1:5" s="2" customFormat="1" ht="29" x14ac:dyDescent="0.35">
      <c r="A98" s="183" t="s">
        <v>245</v>
      </c>
      <c r="B98" s="173" t="s">
        <v>97</v>
      </c>
      <c r="C98" s="173" t="s">
        <v>98</v>
      </c>
      <c r="D98" s="174" t="s">
        <v>99</v>
      </c>
      <c r="E98" s="184" t="s">
        <v>129</v>
      </c>
    </row>
    <row r="99" spans="1:5" s="2" customFormat="1" x14ac:dyDescent="0.35">
      <c r="A99" s="185" t="s">
        <v>175</v>
      </c>
      <c r="B99" s="173" t="s">
        <v>106</v>
      </c>
      <c r="C99" s="173" t="s">
        <v>107</v>
      </c>
      <c r="D99" s="175" t="s">
        <v>108</v>
      </c>
      <c r="E99" s="199" t="s">
        <v>95</v>
      </c>
    </row>
    <row r="100" spans="1:5" s="2" customFormat="1" x14ac:dyDescent="0.35">
      <c r="A100" s="185" t="s">
        <v>246</v>
      </c>
      <c r="B100" s="173" t="s">
        <v>106</v>
      </c>
      <c r="C100" s="173" t="s">
        <v>107</v>
      </c>
      <c r="D100" s="175" t="s">
        <v>108</v>
      </c>
      <c r="E100" s="199" t="s">
        <v>95</v>
      </c>
    </row>
    <row r="101" spans="1:5" s="2" customFormat="1" x14ac:dyDescent="0.35">
      <c r="A101" s="185" t="s">
        <v>247</v>
      </c>
      <c r="B101" s="173" t="s">
        <v>106</v>
      </c>
      <c r="C101" s="173" t="s">
        <v>107</v>
      </c>
      <c r="D101" s="175" t="s">
        <v>108</v>
      </c>
      <c r="E101" s="199" t="s">
        <v>95</v>
      </c>
    </row>
    <row r="102" spans="1:5" s="2" customFormat="1" x14ac:dyDescent="0.35">
      <c r="A102" s="185" t="s">
        <v>248</v>
      </c>
      <c r="B102" s="173" t="s">
        <v>106</v>
      </c>
      <c r="C102" s="173" t="s">
        <v>107</v>
      </c>
      <c r="D102" s="175" t="s">
        <v>108</v>
      </c>
      <c r="E102" s="199" t="s">
        <v>95</v>
      </c>
    </row>
    <row r="103" spans="1:5" s="2" customFormat="1" x14ac:dyDescent="0.35">
      <c r="A103" s="185" t="s">
        <v>176</v>
      </c>
      <c r="B103" s="173" t="s">
        <v>106</v>
      </c>
      <c r="C103" s="173" t="s">
        <v>107</v>
      </c>
      <c r="D103" s="175" t="s">
        <v>108</v>
      </c>
      <c r="E103" s="199" t="s">
        <v>95</v>
      </c>
    </row>
    <row r="104" spans="1:5" s="2" customFormat="1" x14ac:dyDescent="0.35">
      <c r="A104" s="185" t="s">
        <v>177</v>
      </c>
      <c r="B104" s="173" t="s">
        <v>106</v>
      </c>
      <c r="C104" s="173" t="s">
        <v>107</v>
      </c>
      <c r="D104" s="175" t="s">
        <v>108</v>
      </c>
      <c r="E104" s="199" t="s">
        <v>95</v>
      </c>
    </row>
    <row r="105" spans="1:5" s="2" customFormat="1" x14ac:dyDescent="0.35">
      <c r="A105" s="185" t="s">
        <v>249</v>
      </c>
      <c r="B105" s="173" t="s">
        <v>106</v>
      </c>
      <c r="C105" s="173" t="s">
        <v>107</v>
      </c>
      <c r="D105" s="175" t="s">
        <v>108</v>
      </c>
      <c r="E105" s="199" t="s">
        <v>95</v>
      </c>
    </row>
    <row r="106" spans="1:5" s="2" customFormat="1" x14ac:dyDescent="0.35">
      <c r="A106" s="182" t="s">
        <v>178</v>
      </c>
      <c r="B106" s="180" t="s">
        <v>124</v>
      </c>
      <c r="C106" s="180" t="s">
        <v>125</v>
      </c>
      <c r="D106" s="181" t="s">
        <v>122</v>
      </c>
      <c r="E106" s="201" t="s">
        <v>127</v>
      </c>
    </row>
    <row r="107" spans="1:5" s="2" customFormat="1" x14ac:dyDescent="0.35">
      <c r="A107" s="182" t="s">
        <v>179</v>
      </c>
      <c r="B107" s="180" t="s">
        <v>124</v>
      </c>
      <c r="C107" s="180" t="s">
        <v>125</v>
      </c>
      <c r="D107" s="181" t="s">
        <v>122</v>
      </c>
      <c r="E107" s="201" t="s">
        <v>127</v>
      </c>
    </row>
    <row r="108" spans="1:5" s="2" customFormat="1" ht="29" x14ac:dyDescent="0.35">
      <c r="A108" s="198" t="s">
        <v>180</v>
      </c>
      <c r="B108" s="173" t="s">
        <v>97</v>
      </c>
      <c r="C108" s="173" t="s">
        <v>98</v>
      </c>
      <c r="D108" s="176" t="s">
        <v>94</v>
      </c>
      <c r="E108" s="196" t="s">
        <v>100</v>
      </c>
    </row>
    <row r="109" spans="1:5" s="2" customFormat="1" x14ac:dyDescent="0.35">
      <c r="A109" s="170" t="s">
        <v>250</v>
      </c>
      <c r="B109" s="171" t="s">
        <v>92</v>
      </c>
      <c r="C109" s="171" t="s">
        <v>93</v>
      </c>
      <c r="D109" s="191" t="s">
        <v>99</v>
      </c>
      <c r="E109" s="199" t="s">
        <v>95</v>
      </c>
    </row>
    <row r="110" spans="1:5" s="2" customFormat="1" ht="29" x14ac:dyDescent="0.35">
      <c r="A110" s="211" t="s">
        <v>251</v>
      </c>
      <c r="B110" s="173" t="s">
        <v>97</v>
      </c>
      <c r="C110" s="173" t="s">
        <v>98</v>
      </c>
      <c r="D110" s="176" t="s">
        <v>94</v>
      </c>
      <c r="E110" s="210" t="s">
        <v>102</v>
      </c>
    </row>
    <row r="111" spans="1:5" s="2" customFormat="1" x14ac:dyDescent="0.35">
      <c r="A111" s="170" t="s">
        <v>181</v>
      </c>
      <c r="B111" s="180" t="s">
        <v>182</v>
      </c>
      <c r="C111" s="180" t="s">
        <v>183</v>
      </c>
      <c r="D111" s="190" t="s">
        <v>94</v>
      </c>
      <c r="E111" s="200" t="s">
        <v>95</v>
      </c>
    </row>
    <row r="112" spans="1:5" s="2" customFormat="1" x14ac:dyDescent="0.35">
      <c r="A112" s="206" t="s">
        <v>252</v>
      </c>
      <c r="B112" s="180" t="s">
        <v>124</v>
      </c>
      <c r="C112" s="180" t="s">
        <v>125</v>
      </c>
      <c r="D112" s="193" t="s">
        <v>99</v>
      </c>
      <c r="E112" s="204" t="s">
        <v>126</v>
      </c>
    </row>
    <row r="113" spans="1:5" s="2" customFormat="1" ht="29" x14ac:dyDescent="0.35">
      <c r="A113" s="207" t="s">
        <v>253</v>
      </c>
      <c r="B113" s="173" t="s">
        <v>97</v>
      </c>
      <c r="C113" s="173" t="s">
        <v>98</v>
      </c>
      <c r="D113" s="176" t="s">
        <v>94</v>
      </c>
      <c r="E113" s="204" t="s">
        <v>126</v>
      </c>
    </row>
    <row r="114" spans="1:5" s="2" customFormat="1" ht="29" x14ac:dyDescent="0.35">
      <c r="A114" s="198" t="s">
        <v>184</v>
      </c>
      <c r="B114" s="173" t="s">
        <v>97</v>
      </c>
      <c r="C114" s="173" t="s">
        <v>98</v>
      </c>
      <c r="D114" s="176" t="s">
        <v>94</v>
      </c>
      <c r="E114" s="196" t="s">
        <v>100</v>
      </c>
    </row>
    <row r="115" spans="1:5" s="2" customFormat="1" x14ac:dyDescent="0.35">
      <c r="A115" s="170" t="s">
        <v>254</v>
      </c>
      <c r="B115" s="171" t="s">
        <v>92</v>
      </c>
      <c r="C115" s="171" t="s">
        <v>93</v>
      </c>
      <c r="D115" s="191" t="s">
        <v>99</v>
      </c>
      <c r="E115" s="199" t="s">
        <v>95</v>
      </c>
    </row>
    <row r="116" spans="1:5" s="2" customFormat="1" x14ac:dyDescent="0.35">
      <c r="A116" s="170" t="s">
        <v>255</v>
      </c>
      <c r="B116" s="171" t="s">
        <v>92</v>
      </c>
      <c r="C116" s="171" t="s">
        <v>93</v>
      </c>
      <c r="D116" s="191" t="s">
        <v>99</v>
      </c>
      <c r="E116" s="199" t="s">
        <v>95</v>
      </c>
    </row>
    <row r="117" spans="1:5" s="2" customFormat="1" x14ac:dyDescent="0.35">
      <c r="A117" s="170" t="s">
        <v>256</v>
      </c>
      <c r="B117" s="171" t="s">
        <v>92</v>
      </c>
      <c r="C117" s="171" t="s">
        <v>93</v>
      </c>
      <c r="D117" s="191" t="s">
        <v>99</v>
      </c>
      <c r="E117" s="199" t="s">
        <v>95</v>
      </c>
    </row>
    <row r="118" spans="1:5" s="2" customFormat="1" x14ac:dyDescent="0.35">
      <c r="A118" s="178" t="s">
        <v>257</v>
      </c>
      <c r="B118" s="173" t="s">
        <v>133</v>
      </c>
      <c r="C118" s="173" t="s">
        <v>134</v>
      </c>
      <c r="D118" s="176" t="s">
        <v>94</v>
      </c>
      <c r="E118" s="208" t="s">
        <v>114</v>
      </c>
    </row>
    <row r="119" spans="1:5" s="2" customFormat="1" ht="29" x14ac:dyDescent="0.35">
      <c r="A119" s="211" t="s">
        <v>258</v>
      </c>
      <c r="B119" s="173" t="s">
        <v>97</v>
      </c>
      <c r="C119" s="173" t="s">
        <v>98</v>
      </c>
      <c r="D119" s="176" t="s">
        <v>94</v>
      </c>
      <c r="E119" s="210" t="s">
        <v>102</v>
      </c>
    </row>
    <row r="120" spans="1:5" s="2" customFormat="1" ht="29" x14ac:dyDescent="0.35">
      <c r="A120" s="211" t="s">
        <v>259</v>
      </c>
      <c r="B120" s="173" t="s">
        <v>97</v>
      </c>
      <c r="C120" s="173" t="s">
        <v>98</v>
      </c>
      <c r="D120" s="176" t="s">
        <v>94</v>
      </c>
      <c r="E120" s="210" t="s">
        <v>102</v>
      </c>
    </row>
    <row r="121" spans="1:5" s="2" customFormat="1" x14ac:dyDescent="0.35">
      <c r="A121" s="188" t="s">
        <v>260</v>
      </c>
      <c r="B121" s="189" t="s">
        <v>139</v>
      </c>
      <c r="C121" s="189" t="s">
        <v>140</v>
      </c>
      <c r="D121" s="194" t="s">
        <v>122</v>
      </c>
      <c r="E121" s="209" t="s">
        <v>114</v>
      </c>
    </row>
    <row r="122" spans="1:5" ht="29" x14ac:dyDescent="0.35">
      <c r="A122" s="198" t="s">
        <v>269</v>
      </c>
      <c r="B122" s="173" t="s">
        <v>97</v>
      </c>
      <c r="C122" s="173" t="s">
        <v>98</v>
      </c>
      <c r="D122" s="179" t="s">
        <v>122</v>
      </c>
      <c r="E122" s="197" t="s">
        <v>100</v>
      </c>
    </row>
    <row r="123" spans="1:5" x14ac:dyDescent="0.35">
      <c r="A123" s="170" t="s">
        <v>270</v>
      </c>
      <c r="B123" s="171" t="s">
        <v>92</v>
      </c>
      <c r="C123" s="171" t="s">
        <v>93</v>
      </c>
      <c r="D123" s="191" t="s">
        <v>99</v>
      </c>
      <c r="E123" s="199" t="s">
        <v>95</v>
      </c>
    </row>
    <row r="124" spans="1:5" s="2" customFormat="1" ht="29" x14ac:dyDescent="0.35">
      <c r="A124" s="177" t="s">
        <v>261</v>
      </c>
      <c r="B124" s="173" t="s">
        <v>97</v>
      </c>
      <c r="C124" s="173" t="s">
        <v>98</v>
      </c>
      <c r="D124" s="176" t="s">
        <v>94</v>
      </c>
      <c r="E124" s="203" t="s">
        <v>113</v>
      </c>
    </row>
    <row r="125" spans="1:5" s="2" customFormat="1" ht="29" x14ac:dyDescent="0.35">
      <c r="A125" s="177" t="s">
        <v>185</v>
      </c>
      <c r="B125" s="173" t="s">
        <v>97</v>
      </c>
      <c r="C125" s="173" t="s">
        <v>98</v>
      </c>
      <c r="D125" s="176" t="s">
        <v>94</v>
      </c>
      <c r="E125" s="203" t="s">
        <v>113</v>
      </c>
    </row>
    <row r="126" spans="1:5" s="2" customFormat="1" ht="29" x14ac:dyDescent="0.35">
      <c r="A126" s="177" t="s">
        <v>262</v>
      </c>
      <c r="B126" s="173" t="s">
        <v>97</v>
      </c>
      <c r="C126" s="173" t="s">
        <v>98</v>
      </c>
      <c r="D126" s="176" t="s">
        <v>94</v>
      </c>
      <c r="E126" s="203" t="s">
        <v>113</v>
      </c>
    </row>
    <row r="127" spans="1:5" s="2" customFormat="1" x14ac:dyDescent="0.35">
      <c r="A127" s="185" t="s">
        <v>263</v>
      </c>
      <c r="B127" s="173" t="s">
        <v>106</v>
      </c>
      <c r="C127" s="173" t="s">
        <v>107</v>
      </c>
      <c r="D127" s="175" t="s">
        <v>108</v>
      </c>
      <c r="E127" s="199" t="s">
        <v>95</v>
      </c>
    </row>
    <row r="128" spans="1:5" s="2" customFormat="1" x14ac:dyDescent="0.35">
      <c r="A128" s="186" t="s">
        <v>264</v>
      </c>
      <c r="B128" s="173" t="s">
        <v>106</v>
      </c>
      <c r="C128" s="173" t="s">
        <v>107</v>
      </c>
      <c r="D128" s="175" t="s">
        <v>108</v>
      </c>
      <c r="E128" s="208" t="s">
        <v>114</v>
      </c>
    </row>
    <row r="129" spans="1:5" s="2" customFormat="1" x14ac:dyDescent="0.35">
      <c r="A129" s="198" t="s">
        <v>186</v>
      </c>
      <c r="B129" s="180" t="s">
        <v>124</v>
      </c>
      <c r="C129" s="180" t="s">
        <v>125</v>
      </c>
      <c r="D129" s="181" t="s">
        <v>122</v>
      </c>
      <c r="E129" s="196" t="s">
        <v>100</v>
      </c>
    </row>
    <row r="130" spans="1:5" s="2" customFormat="1" ht="29" x14ac:dyDescent="0.35">
      <c r="A130" s="177" t="s">
        <v>265</v>
      </c>
      <c r="B130" s="173" t="s">
        <v>97</v>
      </c>
      <c r="C130" s="173" t="s">
        <v>98</v>
      </c>
      <c r="D130" s="174" t="s">
        <v>99</v>
      </c>
      <c r="E130" s="202" t="s">
        <v>113</v>
      </c>
    </row>
    <row r="131" spans="1:5" s="2" customFormat="1" ht="29" x14ac:dyDescent="0.35">
      <c r="A131" s="183" t="s">
        <v>187</v>
      </c>
      <c r="B131" s="173" t="s">
        <v>97</v>
      </c>
      <c r="C131" s="173" t="s">
        <v>98</v>
      </c>
      <c r="D131" s="174" t="s">
        <v>99</v>
      </c>
      <c r="E131" s="184" t="s">
        <v>129</v>
      </c>
    </row>
    <row r="132" spans="1:5" s="2" customFormat="1" ht="29" x14ac:dyDescent="0.35">
      <c r="A132" s="211" t="s">
        <v>266</v>
      </c>
      <c r="B132" s="173" t="s">
        <v>97</v>
      </c>
      <c r="C132" s="173" t="s">
        <v>98</v>
      </c>
      <c r="D132" s="174" t="s">
        <v>99</v>
      </c>
      <c r="E132" s="210" t="s">
        <v>102</v>
      </c>
    </row>
    <row r="133" spans="1:5" s="2" customFormat="1" ht="29" x14ac:dyDescent="0.35">
      <c r="A133" s="177" t="s">
        <v>188</v>
      </c>
      <c r="B133" s="173" t="s">
        <v>97</v>
      </c>
      <c r="C133" s="173" t="s">
        <v>98</v>
      </c>
      <c r="D133" s="174" t="s">
        <v>99</v>
      </c>
      <c r="E133" s="202" t="s">
        <v>113</v>
      </c>
    </row>
    <row r="134" spans="1:5" s="2" customFormat="1" ht="29" x14ac:dyDescent="0.35">
      <c r="A134" s="198" t="s">
        <v>274</v>
      </c>
      <c r="B134" s="173" t="s">
        <v>97</v>
      </c>
      <c r="C134" s="173" t="s">
        <v>98</v>
      </c>
      <c r="D134" s="174" t="s">
        <v>99</v>
      </c>
      <c r="E134" s="196" t="s">
        <v>100</v>
      </c>
    </row>
    <row r="135" spans="1:5" ht="29" x14ac:dyDescent="0.35">
      <c r="A135" s="198" t="s">
        <v>189</v>
      </c>
      <c r="B135" s="173" t="s">
        <v>97</v>
      </c>
      <c r="C135" s="173" t="s">
        <v>98</v>
      </c>
      <c r="D135" s="174" t="s">
        <v>99</v>
      </c>
      <c r="E135" s="196" t="s">
        <v>100</v>
      </c>
    </row>
    <row r="136" spans="1:5" ht="29" x14ac:dyDescent="0.35">
      <c r="A136" s="177" t="s">
        <v>190</v>
      </c>
      <c r="B136" s="173" t="s">
        <v>97</v>
      </c>
      <c r="C136" s="173" t="s">
        <v>98</v>
      </c>
      <c r="D136" s="174" t="s">
        <v>99</v>
      </c>
      <c r="E136" s="202" t="s">
        <v>113</v>
      </c>
    </row>
    <row r="139" spans="1:5" s="2" customFormat="1" x14ac:dyDescent="0.35">
      <c r="C139" s="1"/>
      <c r="D139" s="1"/>
      <c r="E139" s="1"/>
    </row>
    <row r="145" spans="1:5" x14ac:dyDescent="0.35">
      <c r="A145" s="145" t="s">
        <v>72</v>
      </c>
      <c r="C145" s="145" t="s">
        <v>73</v>
      </c>
    </row>
    <row r="146" spans="1:5" x14ac:dyDescent="0.35">
      <c r="A146" s="94" t="s">
        <v>27</v>
      </c>
      <c r="C146" s="94" t="s">
        <v>88</v>
      </c>
    </row>
    <row r="147" spans="1:5" x14ac:dyDescent="0.35">
      <c r="A147" s="94" t="s">
        <v>55</v>
      </c>
      <c r="C147" s="94" t="s">
        <v>89</v>
      </c>
    </row>
    <row r="148" spans="1:5" x14ac:dyDescent="0.35">
      <c r="A148" s="94" t="s">
        <v>56</v>
      </c>
      <c r="C148" s="168"/>
    </row>
    <row r="150" spans="1:5" x14ac:dyDescent="0.35">
      <c r="A150" s="144" t="s">
        <v>28</v>
      </c>
    </row>
    <row r="151" spans="1:5" ht="29" x14ac:dyDescent="0.35">
      <c r="A151" s="195" t="s">
        <v>192</v>
      </c>
    </row>
    <row r="152" spans="1:5" s="2" customFormat="1" x14ac:dyDescent="0.35">
      <c r="A152" s="94" t="s">
        <v>67</v>
      </c>
      <c r="C152" s="1"/>
      <c r="D152" s="1"/>
      <c r="E152" s="1"/>
    </row>
    <row r="155" spans="1:5" x14ac:dyDescent="0.35">
      <c r="A155" s="143" t="s">
        <v>66</v>
      </c>
    </row>
    <row r="156" spans="1:5" x14ac:dyDescent="0.35">
      <c r="A156" s="94" t="s">
        <v>58</v>
      </c>
    </row>
    <row r="157" spans="1:5" x14ac:dyDescent="0.35">
      <c r="A157" s="94" t="s">
        <v>59</v>
      </c>
    </row>
    <row r="159" spans="1:5" x14ac:dyDescent="0.35">
      <c r="A159" s="145" t="s">
        <v>54</v>
      </c>
    </row>
    <row r="160" spans="1:5" ht="29" x14ac:dyDescent="0.35">
      <c r="A160" s="195" t="s">
        <v>198</v>
      </c>
    </row>
    <row r="161" spans="1:1" x14ac:dyDescent="0.35">
      <c r="A161" s="94" t="s">
        <v>197</v>
      </c>
    </row>
    <row r="162" spans="1:1" x14ac:dyDescent="0.35">
      <c r="A162" s="94" t="s">
        <v>68</v>
      </c>
    </row>
  </sheetData>
  <autoFilter ref="A1:E162" xr:uid="{00000000-0009-0000-0000-000004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023667E9068CE41B21DFE529B1EC15A" ma:contentTypeVersion="8" ma:contentTypeDescription="Crée un document." ma:contentTypeScope="" ma:versionID="fa20f665ce905a8effd08e211386eed3">
  <xsd:schema xmlns:xsd="http://www.w3.org/2001/XMLSchema" xmlns:xs="http://www.w3.org/2001/XMLSchema" xmlns:p="http://schemas.microsoft.com/office/2006/metadata/properties" xmlns:ns3="947fe760-9dfb-4fee-9c6e-80428d86924f" targetNamespace="http://schemas.microsoft.com/office/2006/metadata/properties" ma:root="true" ma:fieldsID="095a447fe980f87a0039a25e30ef25ea" ns3:_="">
    <xsd:import namespace="947fe760-9dfb-4fee-9c6e-80428d86924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7fe760-9dfb-4fee-9c6e-80428d8692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0140BA-E283-400B-BCE6-B98F86E304A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E76DB8F-91B8-48A5-BDC2-62B367EB57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7fe760-9dfb-4fee-9c6e-80428d8692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DBA814-74DC-47F6-B3C6-A3D015E308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15</vt:i4>
      </vt:variant>
    </vt:vector>
  </HeadingPairs>
  <TitlesOfParts>
    <vt:vector size="24" baseType="lpstr">
      <vt:lpstr>Mode d'emploi</vt:lpstr>
      <vt:lpstr>Entrées Réemploi</vt:lpstr>
      <vt:lpstr>Entrées Réutilisation</vt:lpstr>
      <vt:lpstr>Sorties Réemploi</vt:lpstr>
      <vt:lpstr>Sorties Réutilisation</vt:lpstr>
      <vt:lpstr>Coordination</vt:lpstr>
      <vt:lpstr>Promotion - Comm - Information</vt:lpstr>
      <vt:lpstr>FAQ</vt:lpstr>
      <vt:lpstr>Liste de produits types</vt:lpstr>
      <vt:lpstr>Coordination!Impression_des_titres</vt:lpstr>
      <vt:lpstr>'Entrées Réemploi'!Impression_des_titres</vt:lpstr>
      <vt:lpstr>'Entrées Réutilisation'!Impression_des_titres</vt:lpstr>
      <vt:lpstr>'Promotion - Comm - Information'!Impression_des_titres</vt:lpstr>
      <vt:lpstr>'Sorties Réemploi'!Impression_des_titres</vt:lpstr>
      <vt:lpstr>'Sorties Réutilisation'!Impression_des_titres</vt:lpstr>
      <vt:lpstr>Liste1</vt:lpstr>
      <vt:lpstr>Coordination!Zone_d_impression</vt:lpstr>
      <vt:lpstr>'Entrées Réemploi'!Zone_d_impression</vt:lpstr>
      <vt:lpstr>'Entrées Réutilisation'!Zone_d_impression</vt:lpstr>
      <vt:lpstr>FAQ!Zone_d_impression</vt:lpstr>
      <vt:lpstr>'Mode d''emploi'!Zone_d_impression</vt:lpstr>
      <vt:lpstr>'Promotion - Comm - Information'!Zone_d_impression</vt:lpstr>
      <vt:lpstr>'Sorties Réemploi'!Zone_d_impression</vt:lpstr>
      <vt:lpstr>'Sorties Réutilisation'!Zone_d_impression</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dc:creator>
  <cp:keywords/>
  <dc:description/>
  <cp:lastModifiedBy>Samy Chabot</cp:lastModifiedBy>
  <cp:revision/>
  <cp:lastPrinted>2020-01-28T13:47:01Z</cp:lastPrinted>
  <dcterms:created xsi:type="dcterms:W3CDTF">2013-03-04T10:39:23Z</dcterms:created>
  <dcterms:modified xsi:type="dcterms:W3CDTF">2020-07-15T13:11:38Z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0x0101000023667E9068CE41B21DFE529B1EC15A</vt:lpwstr>
  </property>
</Properties>
</file>