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hidePivotFieldList="1" defaultThemeVersion="124226"/>
  <mc:AlternateContent xmlns:mc="http://schemas.openxmlformats.org/markup-compatibility/2006">
    <mc:Choice Requires="x15">
      <x15ac:absPath xmlns:x15ac="http://schemas.microsoft.com/office/spreadsheetml/2010/11/ac" url="C:\Users\Morgane\Downloads\"/>
    </mc:Choice>
  </mc:AlternateContent>
  <xr:revisionPtr revIDLastSave="0" documentId="13_ncr:1_{C9DBC869-0D40-458B-B9CD-E13EA182854A}" xr6:coauthVersionLast="47" xr6:coauthVersionMax="47" xr10:uidLastSave="{00000000-0000-0000-0000-000000000000}"/>
  <bookViews>
    <workbookView xWindow="-110" yWindow="-110" windowWidth="22780" windowHeight="14540" xr2:uid="{00000000-000D-0000-FFFF-FFFF00000000}"/>
  </bookViews>
  <sheets>
    <sheet name="Mode d'emploi" sheetId="15" r:id="rId1"/>
    <sheet name="Entrées Réemploi" sheetId="20" r:id="rId2"/>
    <sheet name="Entrées Réutilisation" sheetId="9" r:id="rId3"/>
    <sheet name="Sorties Réemploi" sheetId="21" r:id="rId4"/>
    <sheet name="Sorties Réutilisation" sheetId="14" r:id="rId5"/>
    <sheet name="Coordination" sheetId="18" r:id="rId6"/>
    <sheet name="Promotion - Comm - Information" sheetId="19" r:id="rId7"/>
    <sheet name="FAQ" sheetId="16" r:id="rId8"/>
    <sheet name="Liste de produits types" sheetId="6" r:id="rId9"/>
  </sheets>
  <externalReferences>
    <externalReference r:id="rId10"/>
  </externalReferences>
  <definedNames>
    <definedName name="_xlnm._FilterDatabase" localSheetId="8" hidden="1">'Liste de produits types'!$A$1:$E$167</definedName>
    <definedName name="_xlnm.Print_Titles" localSheetId="5">Coordination!$23:$24</definedName>
    <definedName name="_xlnm.Print_Titles" localSheetId="1">'Entrées Réemploi'!$21:$22</definedName>
    <definedName name="_xlnm.Print_Titles" localSheetId="2">'Entrées Réutilisation'!$20:$23</definedName>
    <definedName name="_xlnm.Print_Titles" localSheetId="6">'Promotion - Comm - Information'!$21:$22</definedName>
    <definedName name="_xlnm.Print_Titles" localSheetId="3">'Sorties Réemploi'!$22:$23</definedName>
    <definedName name="_xlnm.Print_Titles" localSheetId="4">'Sorties Réutilisation'!$23:$24</definedName>
    <definedName name="Liste_ok">'[1]liste de produits types'!$A$2:$A$36</definedName>
    <definedName name="Liste1">'Liste de produits types'!$A$2:$A$142</definedName>
    <definedName name="_xlnm.Print_Area" localSheetId="5">Coordination!$A$1:$D$225</definedName>
    <definedName name="_xlnm.Print_Area" localSheetId="1">'Entrées Réemploi'!$A$2:$J$223</definedName>
    <definedName name="_xlnm.Print_Area" localSheetId="2">'Entrées Réutilisation'!$A$1:$L$224</definedName>
    <definedName name="_xlnm.Print_Area" localSheetId="7">FAQ!$A$1:$I$29</definedName>
    <definedName name="_xlnm.Print_Area" localSheetId="0">'Mode d''emploi'!$A$1:$R$91</definedName>
    <definedName name="_xlnm.Print_Area" localSheetId="6">'Promotion - Comm - Information'!$A$1:$D$71</definedName>
    <definedName name="_xlnm.Print_Area" localSheetId="3">'Sorties Réemploi'!$B$1:$U$193</definedName>
    <definedName name="_xlnm.Print_Area" localSheetId="4">'Sorties Réutilisation'!$B$1:$W$194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 i="14" l="1"/>
  <c r="H26" i="14"/>
  <c r="C19" i="20" l="1"/>
  <c r="H25" i="21" l="1"/>
  <c r="I193" i="21" l="1"/>
  <c r="H193" i="21"/>
  <c r="G193" i="21"/>
  <c r="I192" i="21"/>
  <c r="H192" i="21"/>
  <c r="G192" i="21"/>
  <c r="I191" i="21"/>
  <c r="H191" i="21"/>
  <c r="G191" i="21"/>
  <c r="I190" i="21"/>
  <c r="H190" i="21"/>
  <c r="G190" i="21"/>
  <c r="I189" i="21"/>
  <c r="H189" i="21"/>
  <c r="G189" i="21"/>
  <c r="I188" i="21"/>
  <c r="H188" i="21"/>
  <c r="G188" i="21"/>
  <c r="I187" i="21"/>
  <c r="H187" i="21"/>
  <c r="G187" i="21"/>
  <c r="I186" i="21"/>
  <c r="H186" i="21"/>
  <c r="G186" i="21"/>
  <c r="I185" i="21"/>
  <c r="H185" i="21"/>
  <c r="G185" i="21"/>
  <c r="I184" i="21"/>
  <c r="H184" i="21"/>
  <c r="G184" i="21"/>
  <c r="I183" i="21"/>
  <c r="H183" i="21"/>
  <c r="G183" i="21"/>
  <c r="I182" i="21"/>
  <c r="H182" i="21"/>
  <c r="G182" i="21"/>
  <c r="I181" i="21"/>
  <c r="H181" i="21"/>
  <c r="G181" i="21"/>
  <c r="I180" i="21"/>
  <c r="H180" i="21"/>
  <c r="G180" i="21"/>
  <c r="I179" i="21"/>
  <c r="H179" i="21"/>
  <c r="G179" i="21"/>
  <c r="I178" i="21"/>
  <c r="H178" i="21"/>
  <c r="G178" i="21"/>
  <c r="I177" i="21"/>
  <c r="H177" i="21"/>
  <c r="G177" i="21"/>
  <c r="I176" i="21"/>
  <c r="H176" i="21"/>
  <c r="G176" i="21"/>
  <c r="I175" i="21"/>
  <c r="H175" i="21"/>
  <c r="G175" i="21"/>
  <c r="I174" i="21"/>
  <c r="H174" i="21"/>
  <c r="G174" i="21"/>
  <c r="I173" i="21"/>
  <c r="H173" i="21"/>
  <c r="G173" i="21"/>
  <c r="I172" i="21"/>
  <c r="H172" i="21"/>
  <c r="G172" i="21"/>
  <c r="I171" i="21"/>
  <c r="H171" i="21"/>
  <c r="G171" i="21"/>
  <c r="I170" i="21"/>
  <c r="H170" i="21"/>
  <c r="G170" i="21"/>
  <c r="I169" i="21"/>
  <c r="H169" i="21"/>
  <c r="G169" i="21"/>
  <c r="I168" i="21"/>
  <c r="H168" i="21"/>
  <c r="G168" i="21"/>
  <c r="I167" i="21"/>
  <c r="H167" i="21"/>
  <c r="G167" i="21"/>
  <c r="I166" i="21"/>
  <c r="H166" i="21"/>
  <c r="G166" i="21"/>
  <c r="I165" i="21"/>
  <c r="H165" i="21"/>
  <c r="G165" i="21"/>
  <c r="I164" i="21"/>
  <c r="H164" i="21"/>
  <c r="G164" i="21"/>
  <c r="I163" i="21"/>
  <c r="H163" i="21"/>
  <c r="G163" i="21"/>
  <c r="I162" i="21"/>
  <c r="H162" i="21"/>
  <c r="G162" i="21"/>
  <c r="I161" i="21"/>
  <c r="H161" i="21"/>
  <c r="G161" i="21"/>
  <c r="I160" i="21"/>
  <c r="H160" i="21"/>
  <c r="G160" i="21"/>
  <c r="I159" i="21"/>
  <c r="H159" i="21"/>
  <c r="G159" i="21"/>
  <c r="I158" i="21"/>
  <c r="H158" i="21"/>
  <c r="G158" i="21"/>
  <c r="I157" i="21"/>
  <c r="H157" i="21"/>
  <c r="G157" i="21"/>
  <c r="I156" i="21"/>
  <c r="H156" i="21"/>
  <c r="G156" i="21"/>
  <c r="I155" i="21"/>
  <c r="H155" i="21"/>
  <c r="G155" i="21"/>
  <c r="I154" i="21"/>
  <c r="H154" i="21"/>
  <c r="G154" i="21"/>
  <c r="I153" i="21"/>
  <c r="H153" i="21"/>
  <c r="G153" i="21"/>
  <c r="I152" i="21"/>
  <c r="H152" i="21"/>
  <c r="G152" i="21"/>
  <c r="I151" i="21"/>
  <c r="H151" i="21"/>
  <c r="G151" i="21"/>
  <c r="I150" i="21"/>
  <c r="H150" i="21"/>
  <c r="G150" i="21"/>
  <c r="I149" i="21"/>
  <c r="H149" i="21"/>
  <c r="G149" i="21"/>
  <c r="I148" i="21"/>
  <c r="H148" i="21"/>
  <c r="G148" i="21"/>
  <c r="I147" i="21"/>
  <c r="H147" i="21"/>
  <c r="G147" i="21"/>
  <c r="I146" i="21"/>
  <c r="H146" i="21"/>
  <c r="G146" i="21"/>
  <c r="I145" i="21"/>
  <c r="H145" i="21"/>
  <c r="G145" i="21"/>
  <c r="I144" i="21"/>
  <c r="H144" i="21"/>
  <c r="G144" i="21"/>
  <c r="I143" i="21"/>
  <c r="H143" i="21"/>
  <c r="G143" i="21"/>
  <c r="I142" i="21"/>
  <c r="H142" i="21"/>
  <c r="G142" i="21"/>
  <c r="I141" i="21"/>
  <c r="H141" i="21"/>
  <c r="G141" i="21"/>
  <c r="I140" i="21"/>
  <c r="H140" i="21"/>
  <c r="G140" i="21"/>
  <c r="I139" i="21"/>
  <c r="H139" i="21"/>
  <c r="G139" i="21"/>
  <c r="I138" i="21"/>
  <c r="H138" i="21"/>
  <c r="G138" i="21"/>
  <c r="I137" i="21"/>
  <c r="H137" i="21"/>
  <c r="G137" i="21"/>
  <c r="I136" i="21"/>
  <c r="H136" i="21"/>
  <c r="G136" i="21"/>
  <c r="I135" i="21"/>
  <c r="H135" i="21"/>
  <c r="G135" i="21"/>
  <c r="I134" i="21"/>
  <c r="H134" i="21"/>
  <c r="G134" i="21"/>
  <c r="I133" i="21"/>
  <c r="H133" i="21"/>
  <c r="G133" i="21"/>
  <c r="I132" i="21"/>
  <c r="H132" i="21"/>
  <c r="G132" i="21"/>
  <c r="I131" i="21"/>
  <c r="H131" i="21"/>
  <c r="G131" i="21"/>
  <c r="I130" i="21"/>
  <c r="H130" i="21"/>
  <c r="G130" i="21"/>
  <c r="I129" i="21"/>
  <c r="H129" i="21"/>
  <c r="G129" i="21"/>
  <c r="I128" i="21"/>
  <c r="H128" i="21"/>
  <c r="G128" i="21"/>
  <c r="I127" i="21"/>
  <c r="H127" i="21"/>
  <c r="G127" i="21"/>
  <c r="I126" i="21"/>
  <c r="H126" i="21"/>
  <c r="G126" i="21"/>
  <c r="I125" i="21"/>
  <c r="H125" i="21"/>
  <c r="G125" i="21"/>
  <c r="I124" i="21"/>
  <c r="H124" i="21"/>
  <c r="G124" i="21"/>
  <c r="I123" i="21"/>
  <c r="H123" i="21"/>
  <c r="G123" i="21"/>
  <c r="I122" i="21"/>
  <c r="H122" i="21"/>
  <c r="G122" i="21"/>
  <c r="I121" i="21"/>
  <c r="H121" i="21"/>
  <c r="G121" i="21"/>
  <c r="I120" i="21"/>
  <c r="H120" i="21"/>
  <c r="G120" i="21"/>
  <c r="I119" i="21"/>
  <c r="H119" i="21"/>
  <c r="G119" i="21"/>
  <c r="I118" i="21"/>
  <c r="H118" i="21"/>
  <c r="G118" i="21"/>
  <c r="I117" i="21"/>
  <c r="H117" i="21"/>
  <c r="G117" i="21"/>
  <c r="I116" i="21"/>
  <c r="H116" i="21"/>
  <c r="G116" i="21"/>
  <c r="I115" i="21"/>
  <c r="H115" i="21"/>
  <c r="G115" i="21"/>
  <c r="I114" i="21"/>
  <c r="H114" i="21"/>
  <c r="G114" i="21"/>
  <c r="I113" i="21"/>
  <c r="H113" i="21"/>
  <c r="G113" i="21"/>
  <c r="I112" i="21"/>
  <c r="H112" i="21"/>
  <c r="G112" i="21"/>
  <c r="I111" i="21"/>
  <c r="H111" i="21"/>
  <c r="G111" i="21"/>
  <c r="I110" i="21"/>
  <c r="H110" i="21"/>
  <c r="G110" i="21"/>
  <c r="I109" i="21"/>
  <c r="H109" i="21"/>
  <c r="G109" i="21"/>
  <c r="I108" i="21"/>
  <c r="H108" i="21"/>
  <c r="G108" i="21"/>
  <c r="I107" i="21"/>
  <c r="H107" i="21"/>
  <c r="G107" i="21"/>
  <c r="I106" i="21"/>
  <c r="H106" i="21"/>
  <c r="G106" i="21"/>
  <c r="I105" i="21"/>
  <c r="H105" i="21"/>
  <c r="G105" i="21"/>
  <c r="I104" i="21"/>
  <c r="H104" i="21"/>
  <c r="G104" i="21"/>
  <c r="I103" i="21"/>
  <c r="H103" i="21"/>
  <c r="G103" i="21"/>
  <c r="I102" i="21"/>
  <c r="H102" i="21"/>
  <c r="G102" i="21"/>
  <c r="I101" i="21"/>
  <c r="H101" i="21"/>
  <c r="G101" i="21"/>
  <c r="I100" i="21"/>
  <c r="H100" i="21"/>
  <c r="G100" i="21"/>
  <c r="I99" i="21"/>
  <c r="H99" i="21"/>
  <c r="G99" i="21"/>
  <c r="I98" i="21"/>
  <c r="H98" i="21"/>
  <c r="G98" i="21"/>
  <c r="I97" i="21"/>
  <c r="H97" i="21"/>
  <c r="G97" i="21"/>
  <c r="I96" i="21"/>
  <c r="H96" i="21"/>
  <c r="G96" i="21"/>
  <c r="I95" i="21"/>
  <c r="H95" i="21"/>
  <c r="G95" i="21"/>
  <c r="I94" i="21"/>
  <c r="H94" i="21"/>
  <c r="G94" i="21"/>
  <c r="I93" i="21"/>
  <c r="H93" i="21"/>
  <c r="G93" i="21"/>
  <c r="I92" i="21"/>
  <c r="H92" i="21"/>
  <c r="G92" i="21"/>
  <c r="I91" i="21"/>
  <c r="H91" i="21"/>
  <c r="G91" i="21"/>
  <c r="I90" i="21"/>
  <c r="H90" i="21"/>
  <c r="G90" i="21"/>
  <c r="I89" i="21"/>
  <c r="H89" i="21"/>
  <c r="G89" i="21"/>
  <c r="I88" i="21"/>
  <c r="H88" i="21"/>
  <c r="G88" i="21"/>
  <c r="I87" i="21"/>
  <c r="H87" i="21"/>
  <c r="G87" i="21"/>
  <c r="I86" i="21"/>
  <c r="H86" i="21"/>
  <c r="G86" i="21"/>
  <c r="I85" i="21"/>
  <c r="H85" i="21"/>
  <c r="G85" i="21"/>
  <c r="I84" i="21"/>
  <c r="H84" i="21"/>
  <c r="G84" i="21"/>
  <c r="I83" i="21"/>
  <c r="H83" i="21"/>
  <c r="G83" i="21"/>
  <c r="I82" i="21"/>
  <c r="H82" i="21"/>
  <c r="G82" i="21"/>
  <c r="I81" i="21"/>
  <c r="H81" i="21"/>
  <c r="G81" i="21"/>
  <c r="I80" i="21"/>
  <c r="H80" i="21"/>
  <c r="G80" i="21"/>
  <c r="I79" i="21"/>
  <c r="H79" i="21"/>
  <c r="G79" i="21"/>
  <c r="I78" i="21"/>
  <c r="H78" i="21"/>
  <c r="G78" i="21"/>
  <c r="I77" i="21"/>
  <c r="H77" i="21"/>
  <c r="G77" i="21"/>
  <c r="I76" i="21"/>
  <c r="H76" i="21"/>
  <c r="G76" i="21"/>
  <c r="I75" i="21"/>
  <c r="H75" i="21"/>
  <c r="G75" i="21"/>
  <c r="I74" i="21"/>
  <c r="H74" i="21"/>
  <c r="G74" i="21"/>
  <c r="I73" i="21"/>
  <c r="H73" i="21"/>
  <c r="G73" i="21"/>
  <c r="I72" i="21"/>
  <c r="H72" i="21"/>
  <c r="G72" i="21"/>
  <c r="I71" i="21"/>
  <c r="H71" i="21"/>
  <c r="G71" i="21"/>
  <c r="I70" i="21"/>
  <c r="H70" i="21"/>
  <c r="G70" i="21"/>
  <c r="I69" i="21"/>
  <c r="H69" i="21"/>
  <c r="G69" i="21"/>
  <c r="I68" i="21"/>
  <c r="H68" i="21"/>
  <c r="G68" i="21"/>
  <c r="I67" i="21"/>
  <c r="H67" i="21"/>
  <c r="G67" i="21"/>
  <c r="I66" i="21"/>
  <c r="H66" i="21"/>
  <c r="G66" i="21"/>
  <c r="I65" i="21"/>
  <c r="H65" i="21"/>
  <c r="G65" i="21"/>
  <c r="I64" i="21"/>
  <c r="H64" i="21"/>
  <c r="G64" i="21"/>
  <c r="I63" i="21"/>
  <c r="H63" i="21"/>
  <c r="G63" i="21"/>
  <c r="I62" i="21"/>
  <c r="H62" i="21"/>
  <c r="G62" i="21"/>
  <c r="I61" i="21"/>
  <c r="H61" i="21"/>
  <c r="G61" i="21"/>
  <c r="I60" i="21"/>
  <c r="H60" i="21"/>
  <c r="G60" i="21"/>
  <c r="I59" i="21"/>
  <c r="H59" i="21"/>
  <c r="G59" i="21"/>
  <c r="I58" i="21"/>
  <c r="H58" i="21"/>
  <c r="G58" i="21"/>
  <c r="I57" i="21"/>
  <c r="H57" i="21"/>
  <c r="G57" i="21"/>
  <c r="I56" i="21"/>
  <c r="H56" i="21"/>
  <c r="G56" i="21"/>
  <c r="I55" i="21"/>
  <c r="H55" i="21"/>
  <c r="G55" i="21"/>
  <c r="I54" i="21"/>
  <c r="H54" i="21"/>
  <c r="G54" i="21"/>
  <c r="I53" i="21"/>
  <c r="H53" i="21"/>
  <c r="G53" i="21"/>
  <c r="I52" i="21"/>
  <c r="H52" i="21"/>
  <c r="G52" i="21"/>
  <c r="I51" i="21"/>
  <c r="H51" i="21"/>
  <c r="G51" i="21"/>
  <c r="I50" i="21"/>
  <c r="H50" i="21"/>
  <c r="G50" i="21"/>
  <c r="I49" i="21"/>
  <c r="H49" i="21"/>
  <c r="G49" i="21"/>
  <c r="I48" i="21"/>
  <c r="H48" i="21"/>
  <c r="G48" i="21"/>
  <c r="I47" i="21"/>
  <c r="H47" i="21"/>
  <c r="G47" i="21"/>
  <c r="I46" i="21"/>
  <c r="H46" i="21"/>
  <c r="G46" i="21"/>
  <c r="I45" i="21"/>
  <c r="H45" i="21"/>
  <c r="G45" i="21"/>
  <c r="I44" i="21"/>
  <c r="H44" i="21"/>
  <c r="G44" i="21"/>
  <c r="I43" i="21"/>
  <c r="H43" i="21"/>
  <c r="G43" i="21"/>
  <c r="I42" i="21"/>
  <c r="H42" i="21"/>
  <c r="G42" i="21"/>
  <c r="I41" i="21"/>
  <c r="H41" i="21"/>
  <c r="G41" i="21"/>
  <c r="I40" i="21"/>
  <c r="H40" i="21"/>
  <c r="G40" i="21"/>
  <c r="I39" i="21"/>
  <c r="H39" i="21"/>
  <c r="G39" i="21"/>
  <c r="I38" i="21"/>
  <c r="H38" i="21"/>
  <c r="G38" i="21"/>
  <c r="I37" i="21"/>
  <c r="H37" i="21"/>
  <c r="G37" i="21"/>
  <c r="I36" i="21"/>
  <c r="H36" i="21"/>
  <c r="G36" i="21"/>
  <c r="I35" i="21"/>
  <c r="H35" i="21"/>
  <c r="G35" i="21"/>
  <c r="I34" i="21"/>
  <c r="H34" i="21"/>
  <c r="G34" i="21"/>
  <c r="I33" i="21"/>
  <c r="H33" i="21"/>
  <c r="G33" i="21"/>
  <c r="I32" i="21"/>
  <c r="H32" i="21"/>
  <c r="G32" i="21"/>
  <c r="I31" i="21"/>
  <c r="H31" i="21"/>
  <c r="G31" i="21"/>
  <c r="I30" i="21"/>
  <c r="H30" i="21"/>
  <c r="G30" i="21"/>
  <c r="I29" i="21"/>
  <c r="H29" i="21"/>
  <c r="G29" i="21"/>
  <c r="I28" i="21"/>
  <c r="H28" i="21"/>
  <c r="G28" i="21"/>
  <c r="I27" i="21"/>
  <c r="H27" i="21"/>
  <c r="G27" i="21"/>
  <c r="I26" i="21"/>
  <c r="H26" i="21"/>
  <c r="G26" i="21"/>
  <c r="I25" i="21"/>
  <c r="G25" i="21"/>
  <c r="I24" i="21"/>
  <c r="H24" i="21"/>
  <c r="G24" i="21"/>
  <c r="B18" i="21"/>
  <c r="B17" i="21"/>
  <c r="E24" i="20"/>
  <c r="G189" i="20"/>
  <c r="F189" i="20"/>
  <c r="E189" i="20"/>
  <c r="G188" i="20"/>
  <c r="F188" i="20"/>
  <c r="E188" i="20"/>
  <c r="G187" i="20"/>
  <c r="F187" i="20"/>
  <c r="E187" i="20"/>
  <c r="G186" i="20"/>
  <c r="F186" i="20"/>
  <c r="E186" i="20"/>
  <c r="G185" i="20"/>
  <c r="F185" i="20"/>
  <c r="E185" i="20"/>
  <c r="G184" i="20"/>
  <c r="F184" i="20"/>
  <c r="E184" i="20"/>
  <c r="G183" i="20"/>
  <c r="F183" i="20"/>
  <c r="E183" i="20"/>
  <c r="G182" i="20"/>
  <c r="F182" i="20"/>
  <c r="E182" i="20"/>
  <c r="G181" i="20"/>
  <c r="F181" i="20"/>
  <c r="E181" i="20"/>
  <c r="G180" i="20"/>
  <c r="F180" i="20"/>
  <c r="E180" i="20"/>
  <c r="G179" i="20"/>
  <c r="F179" i="20"/>
  <c r="E179" i="20"/>
  <c r="G178" i="20"/>
  <c r="F178" i="20"/>
  <c r="E178" i="20"/>
  <c r="G177" i="20"/>
  <c r="F177" i="20"/>
  <c r="E177" i="20"/>
  <c r="G176" i="20"/>
  <c r="F176" i="20"/>
  <c r="E176" i="20"/>
  <c r="G175" i="20"/>
  <c r="F175" i="20"/>
  <c r="E175" i="20"/>
  <c r="G174" i="20"/>
  <c r="F174" i="20"/>
  <c r="E174" i="20"/>
  <c r="G173" i="20"/>
  <c r="F173" i="20"/>
  <c r="E173" i="20"/>
  <c r="G172" i="20"/>
  <c r="F172" i="20"/>
  <c r="E172" i="20"/>
  <c r="G171" i="20"/>
  <c r="F171" i="20"/>
  <c r="E171" i="20"/>
  <c r="G170" i="20"/>
  <c r="F170" i="20"/>
  <c r="E170" i="20"/>
  <c r="G169" i="20"/>
  <c r="F169" i="20"/>
  <c r="E169" i="20"/>
  <c r="G168" i="20"/>
  <c r="F168" i="20"/>
  <c r="E168" i="20"/>
  <c r="G167" i="20"/>
  <c r="F167" i="20"/>
  <c r="E167" i="20"/>
  <c r="G166" i="20"/>
  <c r="F166" i="20"/>
  <c r="E166" i="20"/>
  <c r="G165" i="20"/>
  <c r="F165" i="20"/>
  <c r="E165" i="20"/>
  <c r="G164" i="20"/>
  <c r="F164" i="20"/>
  <c r="E164" i="20"/>
  <c r="G163" i="20"/>
  <c r="F163" i="20"/>
  <c r="E163" i="20"/>
  <c r="G162" i="20"/>
  <c r="F162" i="20"/>
  <c r="E162" i="20"/>
  <c r="G161" i="20"/>
  <c r="F161" i="20"/>
  <c r="E161" i="20"/>
  <c r="G160" i="20"/>
  <c r="F160" i="20"/>
  <c r="E160" i="20"/>
  <c r="G159" i="20"/>
  <c r="F159" i="20"/>
  <c r="E159" i="20"/>
  <c r="G158" i="20"/>
  <c r="F158" i="20"/>
  <c r="E158" i="20"/>
  <c r="G157" i="20"/>
  <c r="F157" i="20"/>
  <c r="E157" i="20"/>
  <c r="G156" i="20"/>
  <c r="F156" i="20"/>
  <c r="E156" i="20"/>
  <c r="G155" i="20"/>
  <c r="F155" i="20"/>
  <c r="E155" i="20"/>
  <c r="G154" i="20"/>
  <c r="F154" i="20"/>
  <c r="E154" i="20"/>
  <c r="G153" i="20"/>
  <c r="F153" i="20"/>
  <c r="E153" i="20"/>
  <c r="G152" i="20"/>
  <c r="F152" i="20"/>
  <c r="E152" i="20"/>
  <c r="G151" i="20"/>
  <c r="F151" i="20"/>
  <c r="E151" i="20"/>
  <c r="G150" i="20"/>
  <c r="F150" i="20"/>
  <c r="E150" i="20"/>
  <c r="G149" i="20"/>
  <c r="F149" i="20"/>
  <c r="E149" i="20"/>
  <c r="G148" i="20"/>
  <c r="F148" i="20"/>
  <c r="E148" i="20"/>
  <c r="G147" i="20"/>
  <c r="F147" i="20"/>
  <c r="E147" i="20"/>
  <c r="G146" i="20"/>
  <c r="F146" i="20"/>
  <c r="E146" i="20"/>
  <c r="G145" i="20"/>
  <c r="F145" i="20"/>
  <c r="E145" i="20"/>
  <c r="G144" i="20"/>
  <c r="F144" i="20"/>
  <c r="E144" i="20"/>
  <c r="G143" i="20"/>
  <c r="F143" i="20"/>
  <c r="E143" i="20"/>
  <c r="G142" i="20"/>
  <c r="F142" i="20"/>
  <c r="E142" i="20"/>
  <c r="G141" i="20"/>
  <c r="F141" i="20"/>
  <c r="E141" i="20"/>
  <c r="G140" i="20"/>
  <c r="F140" i="20"/>
  <c r="E140" i="20"/>
  <c r="G139" i="20"/>
  <c r="F139" i="20"/>
  <c r="E139" i="20"/>
  <c r="G138" i="20"/>
  <c r="F138" i="20"/>
  <c r="E138" i="20"/>
  <c r="G137" i="20"/>
  <c r="F137" i="20"/>
  <c r="E137" i="20"/>
  <c r="G136" i="20"/>
  <c r="F136" i="20"/>
  <c r="E136" i="20"/>
  <c r="G135" i="20"/>
  <c r="F135" i="20"/>
  <c r="E135" i="20"/>
  <c r="G134" i="20"/>
  <c r="F134" i="20"/>
  <c r="E134" i="20"/>
  <c r="G133" i="20"/>
  <c r="F133" i="20"/>
  <c r="E133" i="20"/>
  <c r="G132" i="20"/>
  <c r="F132" i="20"/>
  <c r="E132" i="20"/>
  <c r="G131" i="20"/>
  <c r="F131" i="20"/>
  <c r="E131" i="20"/>
  <c r="G130" i="20"/>
  <c r="F130" i="20"/>
  <c r="E130" i="20"/>
  <c r="G129" i="20"/>
  <c r="F129" i="20"/>
  <c r="E129" i="20"/>
  <c r="G128" i="20"/>
  <c r="F128" i="20"/>
  <c r="E128" i="20"/>
  <c r="G127" i="20"/>
  <c r="F127" i="20"/>
  <c r="E127" i="20"/>
  <c r="G126" i="20"/>
  <c r="F126" i="20"/>
  <c r="E126" i="20"/>
  <c r="G125" i="20"/>
  <c r="F125" i="20"/>
  <c r="E125" i="20"/>
  <c r="G124" i="20"/>
  <c r="F124" i="20"/>
  <c r="E124" i="20"/>
  <c r="G123" i="20"/>
  <c r="F123" i="20"/>
  <c r="E123" i="20"/>
  <c r="G122" i="20"/>
  <c r="F122" i="20"/>
  <c r="E122" i="20"/>
  <c r="G121" i="20"/>
  <c r="F121" i="20"/>
  <c r="E121" i="20"/>
  <c r="G120" i="20"/>
  <c r="F120" i="20"/>
  <c r="E120" i="20"/>
  <c r="G119" i="20"/>
  <c r="F119" i="20"/>
  <c r="E119" i="20"/>
  <c r="G118" i="20"/>
  <c r="F118" i="20"/>
  <c r="E118" i="20"/>
  <c r="G117" i="20"/>
  <c r="F117" i="20"/>
  <c r="E117" i="20"/>
  <c r="G116" i="20"/>
  <c r="F116" i="20"/>
  <c r="E116" i="20"/>
  <c r="G115" i="20"/>
  <c r="F115" i="20"/>
  <c r="E115" i="20"/>
  <c r="G114" i="20"/>
  <c r="F114" i="20"/>
  <c r="E114" i="20"/>
  <c r="G113" i="20"/>
  <c r="F113" i="20"/>
  <c r="E113" i="20"/>
  <c r="G112" i="20"/>
  <c r="F112" i="20"/>
  <c r="E112" i="20"/>
  <c r="G111" i="20"/>
  <c r="F111" i="20"/>
  <c r="E111" i="20"/>
  <c r="G110" i="20"/>
  <c r="F110" i="20"/>
  <c r="E110" i="20"/>
  <c r="G109" i="20"/>
  <c r="F109" i="20"/>
  <c r="E109" i="20"/>
  <c r="G108" i="20"/>
  <c r="F108" i="20"/>
  <c r="E108" i="20"/>
  <c r="G107" i="20"/>
  <c r="F107" i="20"/>
  <c r="E107" i="20"/>
  <c r="G106" i="20"/>
  <c r="F106" i="20"/>
  <c r="E106" i="20"/>
  <c r="G105" i="20"/>
  <c r="F105" i="20"/>
  <c r="E105" i="20"/>
  <c r="G104" i="20"/>
  <c r="F104" i="20"/>
  <c r="E104" i="20"/>
  <c r="G103" i="20"/>
  <c r="F103" i="20"/>
  <c r="E103" i="20"/>
  <c r="G102" i="20"/>
  <c r="F102" i="20"/>
  <c r="E102" i="20"/>
  <c r="G101" i="20"/>
  <c r="F101" i="20"/>
  <c r="E101" i="20"/>
  <c r="G100" i="20"/>
  <c r="F100" i="20"/>
  <c r="E100" i="20"/>
  <c r="G99" i="20"/>
  <c r="F99" i="20"/>
  <c r="E99" i="20"/>
  <c r="G98" i="20"/>
  <c r="F98" i="20"/>
  <c r="E98" i="20"/>
  <c r="G97" i="20"/>
  <c r="F97" i="20"/>
  <c r="E97" i="20"/>
  <c r="G96" i="20"/>
  <c r="F96" i="20"/>
  <c r="E96" i="20"/>
  <c r="G95" i="20"/>
  <c r="F95" i="20"/>
  <c r="E95" i="20"/>
  <c r="G94" i="20"/>
  <c r="F94" i="20"/>
  <c r="E94" i="20"/>
  <c r="G93" i="20"/>
  <c r="F93" i="20"/>
  <c r="E93" i="20"/>
  <c r="G92" i="20"/>
  <c r="F92" i="20"/>
  <c r="E92" i="20"/>
  <c r="G91" i="20"/>
  <c r="F91" i="20"/>
  <c r="E91" i="20"/>
  <c r="G90" i="20"/>
  <c r="F90" i="20"/>
  <c r="E90" i="20"/>
  <c r="G89" i="20"/>
  <c r="F89" i="20"/>
  <c r="E89" i="20"/>
  <c r="G88" i="20"/>
  <c r="F88" i="20"/>
  <c r="E88" i="20"/>
  <c r="G87" i="20"/>
  <c r="F87" i="20"/>
  <c r="E87" i="20"/>
  <c r="G86" i="20"/>
  <c r="F86" i="20"/>
  <c r="E86" i="20"/>
  <c r="G85" i="20"/>
  <c r="F85" i="20"/>
  <c r="E85" i="20"/>
  <c r="G84" i="20"/>
  <c r="F84" i="20"/>
  <c r="E84" i="20"/>
  <c r="G83" i="20"/>
  <c r="F83" i="20"/>
  <c r="E83" i="20"/>
  <c r="G82" i="20"/>
  <c r="F82" i="20"/>
  <c r="E82" i="20"/>
  <c r="G81" i="20"/>
  <c r="F81" i="20"/>
  <c r="E81" i="20"/>
  <c r="G80" i="20"/>
  <c r="F80" i="20"/>
  <c r="E80" i="20"/>
  <c r="G79" i="20"/>
  <c r="F79" i="20"/>
  <c r="E79" i="20"/>
  <c r="G78" i="20"/>
  <c r="F78" i="20"/>
  <c r="E78" i="20"/>
  <c r="G77" i="20"/>
  <c r="F77" i="20"/>
  <c r="E77" i="20"/>
  <c r="G76" i="20"/>
  <c r="F76" i="20"/>
  <c r="E76" i="20"/>
  <c r="G75" i="20"/>
  <c r="F75" i="20"/>
  <c r="E75" i="20"/>
  <c r="G74" i="20"/>
  <c r="F74" i="20"/>
  <c r="E74" i="20"/>
  <c r="G73" i="20"/>
  <c r="F73" i="20"/>
  <c r="E73" i="20"/>
  <c r="G72" i="20"/>
  <c r="F72" i="20"/>
  <c r="E72" i="20"/>
  <c r="G71" i="20"/>
  <c r="F71" i="20"/>
  <c r="E71" i="20"/>
  <c r="G70" i="20"/>
  <c r="F70" i="20"/>
  <c r="E70" i="20"/>
  <c r="G69" i="20"/>
  <c r="F69" i="20"/>
  <c r="E69" i="20"/>
  <c r="G68" i="20"/>
  <c r="F68" i="20"/>
  <c r="E68" i="20"/>
  <c r="G67" i="20"/>
  <c r="F67" i="20"/>
  <c r="E67" i="20"/>
  <c r="G66" i="20"/>
  <c r="F66" i="20"/>
  <c r="E66" i="20"/>
  <c r="G65" i="20"/>
  <c r="F65" i="20"/>
  <c r="E65" i="20"/>
  <c r="G64" i="20"/>
  <c r="F64" i="20"/>
  <c r="E64" i="20"/>
  <c r="G63" i="20"/>
  <c r="F63" i="20"/>
  <c r="E63" i="20"/>
  <c r="G62" i="20"/>
  <c r="F62" i="20"/>
  <c r="E62" i="20"/>
  <c r="G61" i="20"/>
  <c r="F61" i="20"/>
  <c r="E61" i="20"/>
  <c r="G60" i="20"/>
  <c r="F60" i="20"/>
  <c r="E60" i="20"/>
  <c r="G59" i="20"/>
  <c r="F59" i="20"/>
  <c r="E59" i="20"/>
  <c r="G58" i="20"/>
  <c r="F58" i="20"/>
  <c r="E58" i="20"/>
  <c r="G57" i="20"/>
  <c r="F57" i="20"/>
  <c r="E57" i="20"/>
  <c r="G56" i="20"/>
  <c r="F56" i="20"/>
  <c r="E56" i="20"/>
  <c r="G55" i="20"/>
  <c r="F55" i="20"/>
  <c r="E55" i="20"/>
  <c r="G54" i="20"/>
  <c r="F54" i="20"/>
  <c r="E54" i="20"/>
  <c r="G53" i="20"/>
  <c r="F53" i="20"/>
  <c r="E53" i="20"/>
  <c r="G52" i="20"/>
  <c r="F52" i="20"/>
  <c r="E52" i="20"/>
  <c r="G51" i="20"/>
  <c r="F51" i="20"/>
  <c r="E51" i="20"/>
  <c r="G50" i="20"/>
  <c r="F50" i="20"/>
  <c r="E50" i="20"/>
  <c r="G49" i="20"/>
  <c r="F49" i="20"/>
  <c r="E49" i="20"/>
  <c r="G48" i="20"/>
  <c r="F48" i="20"/>
  <c r="E48" i="20"/>
  <c r="G47" i="20"/>
  <c r="F47" i="20"/>
  <c r="E47" i="20"/>
  <c r="G46" i="20"/>
  <c r="F46" i="20"/>
  <c r="E46" i="20"/>
  <c r="G45" i="20"/>
  <c r="F45" i="20"/>
  <c r="E45" i="20"/>
  <c r="G44" i="20"/>
  <c r="F44" i="20"/>
  <c r="E44" i="20"/>
  <c r="G43" i="20"/>
  <c r="F43" i="20"/>
  <c r="E43" i="20"/>
  <c r="G42" i="20"/>
  <c r="F42" i="20"/>
  <c r="E42" i="20"/>
  <c r="G41" i="20"/>
  <c r="F41" i="20"/>
  <c r="E41" i="20"/>
  <c r="G40" i="20"/>
  <c r="F40" i="20"/>
  <c r="E40" i="20"/>
  <c r="G39" i="20"/>
  <c r="F39" i="20"/>
  <c r="E39" i="20"/>
  <c r="G38" i="20"/>
  <c r="F38" i="20"/>
  <c r="E38" i="20"/>
  <c r="G37" i="20"/>
  <c r="F37" i="20"/>
  <c r="E37" i="20"/>
  <c r="G36" i="20"/>
  <c r="F36" i="20"/>
  <c r="E36" i="20"/>
  <c r="G35" i="20"/>
  <c r="F35" i="20"/>
  <c r="E35" i="20"/>
  <c r="G34" i="20"/>
  <c r="F34" i="20"/>
  <c r="E34" i="20"/>
  <c r="G33" i="20"/>
  <c r="F33" i="20"/>
  <c r="E33" i="20"/>
  <c r="G32" i="20"/>
  <c r="F32" i="20"/>
  <c r="E32" i="20"/>
  <c r="G31" i="20"/>
  <c r="F31" i="20"/>
  <c r="E31" i="20"/>
  <c r="G30" i="20"/>
  <c r="F30" i="20"/>
  <c r="E30" i="20"/>
  <c r="G29" i="20"/>
  <c r="F29" i="20"/>
  <c r="E29" i="20"/>
  <c r="G28" i="20"/>
  <c r="F28" i="20"/>
  <c r="E28" i="20"/>
  <c r="G27" i="20"/>
  <c r="F27" i="20"/>
  <c r="E27" i="20"/>
  <c r="G26" i="20"/>
  <c r="F26" i="20"/>
  <c r="E26" i="20"/>
  <c r="G25" i="20"/>
  <c r="F25" i="20"/>
  <c r="E25" i="20"/>
  <c r="G24" i="20"/>
  <c r="F24" i="20"/>
  <c r="D19" i="20"/>
  <c r="B14" i="21" l="1"/>
  <c r="K20" i="20"/>
  <c r="E19" i="19"/>
  <c r="E18" i="9" l="1"/>
  <c r="D19" i="9"/>
  <c r="H194" i="14" l="1"/>
  <c r="H193" i="14"/>
  <c r="H192" i="14"/>
  <c r="H191" i="14"/>
  <c r="H190" i="14"/>
  <c r="H189" i="14"/>
  <c r="H188" i="14"/>
  <c r="H187" i="14"/>
  <c r="H186" i="14"/>
  <c r="H185" i="14"/>
  <c r="H184" i="14"/>
  <c r="H183" i="14"/>
  <c r="H182" i="14"/>
  <c r="H181" i="14"/>
  <c r="H180" i="14"/>
  <c r="H179" i="14"/>
  <c r="H178" i="14"/>
  <c r="H177" i="14"/>
  <c r="H176" i="14"/>
  <c r="H175" i="14"/>
  <c r="H174" i="14"/>
  <c r="H173" i="14"/>
  <c r="H172" i="14"/>
  <c r="H171" i="14"/>
  <c r="H170" i="14"/>
  <c r="H169" i="14"/>
  <c r="H168" i="14"/>
  <c r="H167" i="14"/>
  <c r="H166" i="14"/>
  <c r="H165" i="14"/>
  <c r="H164" i="14"/>
  <c r="H163" i="14"/>
  <c r="H162" i="14"/>
  <c r="H161" i="14"/>
  <c r="H160" i="14"/>
  <c r="H159" i="14"/>
  <c r="H158" i="14"/>
  <c r="H157" i="14"/>
  <c r="H156" i="14"/>
  <c r="H155" i="14"/>
  <c r="H154" i="14"/>
  <c r="H153" i="14"/>
  <c r="H152" i="14"/>
  <c r="H151" i="14"/>
  <c r="H150" i="14"/>
  <c r="H149" i="14"/>
  <c r="H148" i="14"/>
  <c r="H147" i="14"/>
  <c r="H146" i="14"/>
  <c r="H145" i="14"/>
  <c r="H144" i="14"/>
  <c r="H143" i="14"/>
  <c r="H142" i="14"/>
  <c r="H141" i="14"/>
  <c r="H140" i="14"/>
  <c r="H139" i="14"/>
  <c r="H138" i="14"/>
  <c r="H137" i="14"/>
  <c r="H136" i="14"/>
  <c r="H135" i="14"/>
  <c r="H134" i="14"/>
  <c r="H133" i="14"/>
  <c r="H132" i="14"/>
  <c r="H131" i="14"/>
  <c r="H130" i="14"/>
  <c r="H129" i="14"/>
  <c r="H128" i="14"/>
  <c r="H127" i="14"/>
  <c r="H126" i="14"/>
  <c r="H125" i="14"/>
  <c r="H124" i="14"/>
  <c r="H123" i="14"/>
  <c r="H122" i="14"/>
  <c r="H121" i="14"/>
  <c r="H120" i="14"/>
  <c r="H119" i="14"/>
  <c r="H118" i="14"/>
  <c r="H117" i="14"/>
  <c r="H116" i="14"/>
  <c r="H115" i="14"/>
  <c r="H114" i="14"/>
  <c r="H113" i="14"/>
  <c r="H112" i="14"/>
  <c r="H111" i="14"/>
  <c r="H110" i="14"/>
  <c r="H109" i="14"/>
  <c r="H108" i="14"/>
  <c r="H107" i="14"/>
  <c r="H106" i="14"/>
  <c r="H105" i="14"/>
  <c r="H104" i="14"/>
  <c r="H103" i="14"/>
  <c r="H102" i="14"/>
  <c r="H101" i="14"/>
  <c r="H100" i="14"/>
  <c r="H99" i="14"/>
  <c r="H98" i="14"/>
  <c r="H97" i="14"/>
  <c r="H96" i="14"/>
  <c r="H95" i="14"/>
  <c r="H94" i="14"/>
  <c r="H93" i="14"/>
  <c r="H92" i="14"/>
  <c r="H91" i="14"/>
  <c r="H90" i="14"/>
  <c r="H89" i="14"/>
  <c r="H88" i="14"/>
  <c r="H87" i="14"/>
  <c r="H86" i="14"/>
  <c r="H85" i="14"/>
  <c r="H84" i="14"/>
  <c r="H83" i="14"/>
  <c r="H82" i="14"/>
  <c r="H81" i="14"/>
  <c r="H80" i="14"/>
  <c r="H79" i="14"/>
  <c r="H78" i="14"/>
  <c r="H77" i="14"/>
  <c r="H76" i="14"/>
  <c r="H75" i="14"/>
  <c r="H74" i="14"/>
  <c r="H73" i="14"/>
  <c r="H72" i="14"/>
  <c r="H71" i="14"/>
  <c r="H70" i="14"/>
  <c r="H69" i="14"/>
  <c r="H68" i="14"/>
  <c r="H67" i="14"/>
  <c r="H66" i="14"/>
  <c r="H65" i="14"/>
  <c r="H64" i="14"/>
  <c r="H63" i="14"/>
  <c r="H62" i="14"/>
  <c r="H61" i="14"/>
  <c r="H60" i="14"/>
  <c r="H59" i="14"/>
  <c r="H58" i="14"/>
  <c r="H57" i="14"/>
  <c r="H56" i="14"/>
  <c r="H55" i="14"/>
  <c r="H54" i="14"/>
  <c r="H53" i="14"/>
  <c r="H52" i="14"/>
  <c r="H51" i="14"/>
  <c r="H50" i="14"/>
  <c r="H49" i="14"/>
  <c r="H48" i="14"/>
  <c r="H47" i="14"/>
  <c r="H46" i="14"/>
  <c r="H45" i="14"/>
  <c r="H44" i="14"/>
  <c r="H43" i="14"/>
  <c r="H42" i="14"/>
  <c r="H41" i="14"/>
  <c r="H40" i="14"/>
  <c r="H39" i="14"/>
  <c r="H38" i="14"/>
  <c r="H37" i="14"/>
  <c r="H36" i="14"/>
  <c r="H35" i="14"/>
  <c r="H34" i="14"/>
  <c r="H33" i="14"/>
  <c r="H32" i="14"/>
  <c r="H31" i="14"/>
  <c r="H30" i="14"/>
  <c r="H29" i="14"/>
  <c r="H28" i="14"/>
  <c r="H27" i="14"/>
  <c r="F26" i="18"/>
  <c r="B21" i="18" l="1"/>
  <c r="B19" i="14"/>
  <c r="F191" i="18"/>
  <c r="F190" i="18"/>
  <c r="F189" i="18"/>
  <c r="F188" i="18"/>
  <c r="F187" i="18"/>
  <c r="F186" i="18"/>
  <c r="F185" i="18"/>
  <c r="F184" i="18"/>
  <c r="F183" i="18"/>
  <c r="F182" i="18"/>
  <c r="F181" i="18"/>
  <c r="F180" i="18"/>
  <c r="F179" i="18"/>
  <c r="F178" i="18"/>
  <c r="F177" i="18"/>
  <c r="F176" i="18"/>
  <c r="F175" i="18"/>
  <c r="F174" i="18"/>
  <c r="F173" i="18"/>
  <c r="F172" i="18"/>
  <c r="F171" i="18"/>
  <c r="F170" i="18"/>
  <c r="F169" i="18"/>
  <c r="F168" i="18"/>
  <c r="F167" i="18"/>
  <c r="F166" i="18"/>
  <c r="F165" i="18"/>
  <c r="F164" i="18"/>
  <c r="F163" i="18"/>
  <c r="F162" i="18"/>
  <c r="F161" i="18"/>
  <c r="F160" i="18"/>
  <c r="F159" i="18"/>
  <c r="F158" i="18"/>
  <c r="F157" i="18"/>
  <c r="F156" i="18"/>
  <c r="F155" i="18"/>
  <c r="F154" i="18"/>
  <c r="F153" i="18"/>
  <c r="F152" i="18"/>
  <c r="F151" i="18"/>
  <c r="F150" i="18"/>
  <c r="F149" i="18"/>
  <c r="F148" i="18"/>
  <c r="F147" i="18"/>
  <c r="F146" i="18"/>
  <c r="F145" i="18"/>
  <c r="F144" i="18"/>
  <c r="F143" i="18"/>
  <c r="F142" i="18"/>
  <c r="F141" i="18"/>
  <c r="F140" i="18"/>
  <c r="F139" i="18"/>
  <c r="F138" i="18"/>
  <c r="F137" i="18"/>
  <c r="F136" i="18"/>
  <c r="F135" i="18"/>
  <c r="F134" i="18"/>
  <c r="F133" i="18"/>
  <c r="F132" i="18"/>
  <c r="F131" i="18"/>
  <c r="F130" i="18"/>
  <c r="F129" i="18"/>
  <c r="F128" i="18"/>
  <c r="F127" i="18"/>
  <c r="F126" i="18"/>
  <c r="F125" i="18"/>
  <c r="F124" i="18"/>
  <c r="F123" i="18"/>
  <c r="F122" i="18"/>
  <c r="F121" i="18"/>
  <c r="F120" i="18"/>
  <c r="F119" i="18"/>
  <c r="F118" i="18"/>
  <c r="F117" i="18"/>
  <c r="F116" i="18"/>
  <c r="F115" i="18"/>
  <c r="F114" i="18"/>
  <c r="F113" i="18"/>
  <c r="F112" i="18"/>
  <c r="F111" i="18"/>
  <c r="F110" i="18"/>
  <c r="F109" i="18"/>
  <c r="F108" i="18"/>
  <c r="F107" i="18"/>
  <c r="F106" i="18"/>
  <c r="F105" i="18"/>
  <c r="F104" i="18"/>
  <c r="F103" i="18"/>
  <c r="F102" i="18"/>
  <c r="F101" i="18"/>
  <c r="F100" i="18"/>
  <c r="F99" i="18"/>
  <c r="F98" i="18"/>
  <c r="F97" i="18"/>
  <c r="F96" i="18"/>
  <c r="F95" i="18"/>
  <c r="F94" i="18"/>
  <c r="F93" i="18"/>
  <c r="F92" i="18"/>
  <c r="F91" i="18"/>
  <c r="F90" i="18"/>
  <c r="F89" i="18"/>
  <c r="F88" i="18"/>
  <c r="F87" i="18"/>
  <c r="F86" i="18"/>
  <c r="F85" i="18"/>
  <c r="F84" i="18"/>
  <c r="F83" i="18"/>
  <c r="F82" i="18"/>
  <c r="F81" i="18"/>
  <c r="F80" i="18"/>
  <c r="F79" i="18"/>
  <c r="F78" i="18"/>
  <c r="F77" i="18"/>
  <c r="F76" i="18"/>
  <c r="F75" i="18"/>
  <c r="F74" i="18"/>
  <c r="F73" i="18"/>
  <c r="F72" i="18"/>
  <c r="F71" i="18"/>
  <c r="F70" i="18"/>
  <c r="F69" i="18"/>
  <c r="F68" i="18"/>
  <c r="F67" i="18"/>
  <c r="F66" i="18"/>
  <c r="F65" i="18"/>
  <c r="F64" i="18"/>
  <c r="F63" i="18"/>
  <c r="F62" i="18"/>
  <c r="F61" i="18"/>
  <c r="F60" i="18"/>
  <c r="F59" i="18"/>
  <c r="F58" i="18"/>
  <c r="F57" i="18"/>
  <c r="F56" i="18"/>
  <c r="F55" i="18"/>
  <c r="F54" i="18"/>
  <c r="F53" i="18"/>
  <c r="F52" i="18"/>
  <c r="F51" i="18"/>
  <c r="F50" i="18"/>
  <c r="F49" i="18"/>
  <c r="F48" i="18"/>
  <c r="F47" i="18"/>
  <c r="F46" i="18"/>
  <c r="F45" i="18"/>
  <c r="F44" i="18"/>
  <c r="F43" i="18"/>
  <c r="F42" i="18"/>
  <c r="F41" i="18"/>
  <c r="F40" i="18"/>
  <c r="F39" i="18"/>
  <c r="F38" i="18"/>
  <c r="F37" i="18"/>
  <c r="F36" i="18"/>
  <c r="F35" i="18"/>
  <c r="F34" i="18"/>
  <c r="F33" i="18"/>
  <c r="F32" i="18"/>
  <c r="F31" i="18"/>
  <c r="F30" i="18"/>
  <c r="F29" i="18"/>
  <c r="F28" i="18"/>
  <c r="F27" i="18"/>
  <c r="E18" i="18" l="1"/>
  <c r="B18" i="14"/>
  <c r="B20" i="14"/>
  <c r="D18" i="9"/>
  <c r="D20" i="9"/>
  <c r="B15" i="14" l="1"/>
  <c r="N19" i="9"/>
  <c r="F25" i="9"/>
  <c r="G26" i="9" l="1"/>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183" i="9"/>
  <c r="G184" i="9"/>
  <c r="G185" i="9"/>
  <c r="G186" i="9"/>
  <c r="G187" i="9"/>
  <c r="G188" i="9"/>
  <c r="G189" i="9"/>
  <c r="G190"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H25" i="9"/>
  <c r="G25" i="9"/>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K115" i="14"/>
  <c r="K116" i="14"/>
  <c r="K117" i="14"/>
  <c r="K118" i="14"/>
  <c r="K119" i="14"/>
  <c r="K120" i="14"/>
  <c r="K121" i="14"/>
  <c r="K122" i="14"/>
  <c r="K123" i="14"/>
  <c r="K124" i="14"/>
  <c r="K125" i="14"/>
  <c r="K126" i="14"/>
  <c r="K127" i="14"/>
  <c r="K128" i="14"/>
  <c r="K129" i="14"/>
  <c r="K130"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0" i="14"/>
  <c r="K171" i="14"/>
  <c r="K172" i="14"/>
  <c r="K173" i="14"/>
  <c r="K174" i="14"/>
  <c r="K175" i="14"/>
  <c r="K176" i="14"/>
  <c r="K177" i="14"/>
  <c r="K178" i="14"/>
  <c r="K179" i="14"/>
  <c r="K180" i="14"/>
  <c r="K181" i="14"/>
  <c r="K182" i="14"/>
  <c r="K183" i="14"/>
  <c r="K184" i="14"/>
  <c r="K185" i="14"/>
  <c r="K186" i="14"/>
  <c r="K187" i="14"/>
  <c r="K188" i="14"/>
  <c r="K189" i="14"/>
  <c r="K190" i="14"/>
  <c r="K191" i="14"/>
  <c r="K192" i="14"/>
  <c r="K193" i="14"/>
  <c r="K194"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K25" i="14"/>
  <c r="J25" i="14"/>
  <c r="I26" i="14"/>
  <c r="I27" i="14"/>
  <c r="I28" i="14"/>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6" i="14"/>
  <c r="I57" i="14"/>
  <c r="I58" i="14"/>
  <c r="I59" i="14"/>
  <c r="I60" i="14"/>
  <c r="I61" i="14"/>
  <c r="I62" i="14"/>
  <c r="I63" i="14"/>
  <c r="I64" i="14"/>
  <c r="I65" i="14"/>
  <c r="I66" i="14"/>
  <c r="I67" i="14"/>
  <c r="I68" i="14"/>
  <c r="I69" i="14"/>
  <c r="I70" i="14"/>
  <c r="I71" i="14"/>
  <c r="I72" i="14"/>
  <c r="I73" i="14"/>
  <c r="I74" i="14"/>
  <c r="I75" i="14"/>
  <c r="I76" i="14"/>
  <c r="I77" i="14"/>
  <c r="I78" i="14"/>
  <c r="I79" i="14"/>
  <c r="I80" i="14"/>
  <c r="I81" i="14"/>
  <c r="I82" i="14"/>
  <c r="I83" i="14"/>
  <c r="I84" i="14"/>
  <c r="I85" i="14"/>
  <c r="I86" i="14"/>
  <c r="I87" i="14"/>
  <c r="I88" i="14"/>
  <c r="I89" i="14"/>
  <c r="I90" i="14"/>
  <c r="I91" i="14"/>
  <c r="I92" i="14"/>
  <c r="I93" i="14"/>
  <c r="I94" i="14"/>
  <c r="I95" i="14"/>
  <c r="I96" i="14"/>
  <c r="I97" i="14"/>
  <c r="I98" i="14"/>
  <c r="I99" i="14"/>
  <c r="I100" i="14"/>
  <c r="I101" i="14"/>
  <c r="I102" i="14"/>
  <c r="I103" i="14"/>
  <c r="I104" i="14"/>
  <c r="I105" i="14"/>
  <c r="I106" i="14"/>
  <c r="I107" i="14"/>
  <c r="I108" i="14"/>
  <c r="I109" i="14"/>
  <c r="I110" i="14"/>
  <c r="I111" i="14"/>
  <c r="I112" i="14"/>
  <c r="I113" i="14"/>
  <c r="I114" i="14"/>
  <c r="I115" i="14"/>
  <c r="I116" i="14"/>
  <c r="I117" i="14"/>
  <c r="I118" i="14"/>
  <c r="I119" i="14"/>
  <c r="I120" i="14"/>
  <c r="I121" i="14"/>
  <c r="I122" i="14"/>
  <c r="I123" i="14"/>
  <c r="I124" i="14"/>
  <c r="I125" i="14"/>
  <c r="I126" i="14"/>
  <c r="I127" i="14"/>
  <c r="I128" i="14"/>
  <c r="I129" i="14"/>
  <c r="I130" i="14"/>
  <c r="I131" i="14"/>
  <c r="I132" i="14"/>
  <c r="I133" i="14"/>
  <c r="I134" i="14"/>
  <c r="I135" i="14"/>
  <c r="I136" i="14"/>
  <c r="I137" i="14"/>
  <c r="I138" i="14"/>
  <c r="I139" i="14"/>
  <c r="I140" i="14"/>
  <c r="I141" i="14"/>
  <c r="I142" i="14"/>
  <c r="I143" i="14"/>
  <c r="I144" i="14"/>
  <c r="I145" i="14"/>
  <c r="I146" i="14"/>
  <c r="I147" i="14"/>
  <c r="I148" i="14"/>
  <c r="I149" i="14"/>
  <c r="I150" i="14"/>
  <c r="I151" i="14"/>
  <c r="I152" i="14"/>
  <c r="I153" i="14"/>
  <c r="I154" i="14"/>
  <c r="I155" i="14"/>
  <c r="I156" i="14"/>
  <c r="I157" i="14"/>
  <c r="I158" i="14"/>
  <c r="I159" i="14"/>
  <c r="I160" i="14"/>
  <c r="I161" i="14"/>
  <c r="I162" i="14"/>
  <c r="I163" i="14"/>
  <c r="I164" i="14"/>
  <c r="I165" i="14"/>
  <c r="I166" i="14"/>
  <c r="I167" i="14"/>
  <c r="I168" i="14"/>
  <c r="I169" i="14"/>
  <c r="I170" i="14"/>
  <c r="I171" i="14"/>
  <c r="I172" i="14"/>
  <c r="I173" i="14"/>
  <c r="I174" i="14"/>
  <c r="I175" i="14"/>
  <c r="I176" i="14"/>
  <c r="I177" i="14"/>
  <c r="I178" i="14"/>
  <c r="I179" i="14"/>
  <c r="I180" i="14"/>
  <c r="I181" i="14"/>
  <c r="I182" i="14"/>
  <c r="I183" i="14"/>
  <c r="I184" i="14"/>
  <c r="I185" i="14"/>
  <c r="I186" i="14"/>
  <c r="I187" i="14"/>
  <c r="I188" i="14"/>
  <c r="I189" i="14"/>
  <c r="I190" i="14"/>
  <c r="I191" i="14"/>
  <c r="I192" i="14"/>
  <c r="I193" i="14"/>
  <c r="I194" i="14"/>
  <c r="I25" i="14"/>
</calcChain>
</file>

<file path=xl/sharedStrings.xml><?xml version="1.0" encoding="utf-8"?>
<sst xmlns="http://schemas.openxmlformats.org/spreadsheetml/2006/main" count="866" uniqueCount="286">
  <si>
    <t>Version</t>
  </si>
  <si>
    <t>Les cases vertes sont à renseigner</t>
  </si>
  <si>
    <t>tonnes</t>
  </si>
  <si>
    <t>Date de prélévement</t>
  </si>
  <si>
    <t>Désignation du produit</t>
  </si>
  <si>
    <t>catégorie du décret</t>
  </si>
  <si>
    <t>fonction du décret</t>
  </si>
  <si>
    <t>Poids unitaire (kg)</t>
  </si>
  <si>
    <t>Unités prélevées</t>
  </si>
  <si>
    <t>Montant du soutien après calcul</t>
  </si>
  <si>
    <t>€</t>
  </si>
  <si>
    <t>soutenues à 145€/tonne</t>
  </si>
  <si>
    <t>Nb d'unités vendues ou données ou utilisées en interne</t>
  </si>
  <si>
    <t xml:space="preserve"> Pays</t>
  </si>
  <si>
    <t>Catégorie du décret</t>
  </si>
  <si>
    <t>Description</t>
  </si>
  <si>
    <t>Fonction du décret</t>
  </si>
  <si>
    <t>Literie</t>
  </si>
  <si>
    <t>Avec collecte</t>
  </si>
  <si>
    <t>Sans collecte</t>
  </si>
  <si>
    <t>Provenance</t>
  </si>
  <si>
    <t>PAV</t>
  </si>
  <si>
    <t>Distance de collecte</t>
  </si>
  <si>
    <t>soutenues à 100€/tonne</t>
  </si>
  <si>
    <t>Tonnes collectées dans le cadre de la coordination d'une opération Valdelia (t)</t>
  </si>
  <si>
    <t>Ne pas remplir ce tableau, sommes automatiques</t>
  </si>
  <si>
    <t>Tonnes en vue de la préparation à la réutilisation (t)</t>
  </si>
  <si>
    <t>Coordination d'opération de collecte Valdelia</t>
  </si>
  <si>
    <t>Date de l'opération</t>
  </si>
  <si>
    <t>Nom du détenteur</t>
  </si>
  <si>
    <t>Total montant du soutien coordination</t>
  </si>
  <si>
    <t xml:space="preserve">Soutien coordination (€) </t>
  </si>
  <si>
    <t>Attention, si le total 4 est rempli : totaux 1,2,3 à ne pas remplir.</t>
  </si>
  <si>
    <t xml:space="preserve">Renseigner les éléments liés au dépenses pour favoriser les actions communication et d'information auprès du consommateur sur l'impact
environnemental, économique et social de son geste d'achat et pour la promotion des activités de préparation à la réutilisation et/ou de
réemploi des DEA non-ménagers. </t>
  </si>
  <si>
    <t>Noms de chaque partenaire participant à l'opération (obligatoire)</t>
  </si>
  <si>
    <t>Nature de la dépense</t>
  </si>
  <si>
    <t>Date</t>
  </si>
  <si>
    <t>Soutien sollicité</t>
  </si>
  <si>
    <t>Soutien à la Promotion - Comunication - Information (PCI)</t>
  </si>
  <si>
    <t>Soutien plafonné à 1000€/an</t>
  </si>
  <si>
    <t>Type de soutien PCI</t>
  </si>
  <si>
    <t>Collecte prise en charge par la structure</t>
  </si>
  <si>
    <t>Collecte non prise en charge par la structure</t>
  </si>
  <si>
    <t>Tonnes collectées dans le cadre d'une demande spéciale mandatée par Valdelia &lt; 72h ouvrées (t)</t>
  </si>
  <si>
    <t>OUI &gt; 30km</t>
  </si>
  <si>
    <t>NON &lt; 30Km ou protocole &lt;72h</t>
  </si>
  <si>
    <t>Distance ou protocole 72h</t>
  </si>
  <si>
    <t xml:space="preserve">Montant de la dépense (€) </t>
  </si>
  <si>
    <t xml:space="preserve">Total montant du soutien PCI sollicité </t>
  </si>
  <si>
    <t>Collecté plus de 30KM des locaux de la structure.</t>
  </si>
  <si>
    <t>Supérieure à 30km</t>
  </si>
  <si>
    <t>PCI 3 : Evènement DEA Pro validé par Valdelia</t>
  </si>
  <si>
    <t>Tonnes collectées/apportées en vue de réemploi (t)</t>
  </si>
  <si>
    <t>Total des entrées Réemploi</t>
  </si>
  <si>
    <t>TOTAL ENTREES Réutilisation pour ce trimestre (t) :</t>
  </si>
  <si>
    <t>Provenances entrées Réutilisation</t>
  </si>
  <si>
    <t>Provenances entrées Réemploi</t>
  </si>
  <si>
    <t>Tonnes vendues / données / utilisées en interne sans collecte.</t>
  </si>
  <si>
    <t>Tonnes vendues / données / utilisées en interne avec collecte</t>
  </si>
  <si>
    <t>supplément de 45€/tonne</t>
  </si>
  <si>
    <t>VENTES / DONS / UTILISATION INTERNE REEMPLOI</t>
  </si>
  <si>
    <t>VENTES / DONS / UTILISATION INTERNE REUTILISATION</t>
  </si>
  <si>
    <t>Type d'opération</t>
  </si>
  <si>
    <t>Un seul total doit être renseigné selon le type d'opération.</t>
  </si>
  <si>
    <t>Avec Collecte</t>
  </si>
  <si>
    <t>Sans Collecte (apport direct…)</t>
  </si>
  <si>
    <t>Univers</t>
  </si>
  <si>
    <t>Armoire À Rideaux Basse</t>
  </si>
  <si>
    <t>CAT05</t>
  </si>
  <si>
    <t>Meubles de bureau</t>
  </si>
  <si>
    <t>PPT</t>
  </si>
  <si>
    <t>Bureau</t>
  </si>
  <si>
    <t>Armoire en bois avec porte</t>
  </si>
  <si>
    <t>CAT10</t>
  </si>
  <si>
    <t xml:space="preserve">Mobiliers techniques, commerciaux et de collectivités </t>
  </si>
  <si>
    <t>Rangement</t>
  </si>
  <si>
    <t>Agencement</t>
  </si>
  <si>
    <t>Armoire Haute Porte Battante</t>
  </si>
  <si>
    <t>Scolaire</t>
  </si>
  <si>
    <t>Armoire Portes Battantes Haute</t>
  </si>
  <si>
    <t>Bac à livres</t>
  </si>
  <si>
    <t>Banc</t>
  </si>
  <si>
    <t>CAT09</t>
  </si>
  <si>
    <t>Sièges</t>
  </si>
  <si>
    <t>Assises</t>
  </si>
  <si>
    <t>Banc avec dossier</t>
  </si>
  <si>
    <t>Banc/banquette rembourrée</t>
  </si>
  <si>
    <t>Bibliothèque en bois (sans porte)</t>
  </si>
  <si>
    <t>Bras</t>
  </si>
  <si>
    <t>Magasin</t>
  </si>
  <si>
    <t>Restauration</t>
  </si>
  <si>
    <t>Buffet bas</t>
  </si>
  <si>
    <t>Buffet haut</t>
  </si>
  <si>
    <t>Bureau (sans caisson)</t>
  </si>
  <si>
    <t>Bureau 1 place</t>
  </si>
  <si>
    <t>Bureau 2 places</t>
  </si>
  <si>
    <t>Bureau administratif</t>
  </si>
  <si>
    <t>Bureau de maître</t>
  </si>
  <si>
    <t>Autres</t>
  </si>
  <si>
    <t>Cadre de lit 1 place</t>
  </si>
  <si>
    <t>CAT03</t>
  </si>
  <si>
    <t>Meubles de chambres à coucher</t>
  </si>
  <si>
    <t>Médical</t>
  </si>
  <si>
    <t>Hébergement</t>
  </si>
  <si>
    <t>Caisse supermarché</t>
  </si>
  <si>
    <t>Technique</t>
  </si>
  <si>
    <t>Chaise Administration</t>
  </si>
  <si>
    <t>Chaise Restauration Rembourrée</t>
  </si>
  <si>
    <t>Chariot à glissière</t>
  </si>
  <si>
    <t>CAT06</t>
  </si>
  <si>
    <t>Meubles de cuisine</t>
  </si>
  <si>
    <t>Chauffeuse (1 place)</t>
  </si>
  <si>
    <t>Chevalet d'écriture</t>
  </si>
  <si>
    <t>Chevet</t>
  </si>
  <si>
    <t>Claustra</t>
  </si>
  <si>
    <t>CAT01</t>
  </si>
  <si>
    <t>Meubles de salon/ salle à manger</t>
  </si>
  <si>
    <t>Colonnes rainurés</t>
  </si>
  <si>
    <t>Commodes hautes</t>
  </si>
  <si>
    <t>Comptoir de bar</t>
  </si>
  <si>
    <t>Couette - oreiller - duvet</t>
  </si>
  <si>
    <t>CAT11</t>
  </si>
  <si>
    <t>Produits rembourrées de couchage et d'assises</t>
  </si>
  <si>
    <t>Distributeur pateaux/couverts</t>
  </si>
  <si>
    <t>Echelle</t>
  </si>
  <si>
    <t>Étagère Métallique Rayonnage</t>
  </si>
  <si>
    <t>Fauteuil cinéma léger</t>
  </si>
  <si>
    <t>Fauteuil D'Accueil (1 place)</t>
  </si>
  <si>
    <t>Fauteuil de direction</t>
  </si>
  <si>
    <t>Matelas 1 place</t>
  </si>
  <si>
    <t>CAT04</t>
  </si>
  <si>
    <t>Matelas 2 places</t>
  </si>
  <si>
    <t>Meuble Bas Porte Coulissantes</t>
  </si>
  <si>
    <t>Meuble Bas Portes Battantes</t>
  </si>
  <si>
    <t>Meuble de cuisine (bas)</t>
  </si>
  <si>
    <t>Meuble de cuisine (haut)</t>
  </si>
  <si>
    <t>Meuble de salle de bain (bas)</t>
  </si>
  <si>
    <t>CAT07</t>
  </si>
  <si>
    <t>Meubles de salle de bain</t>
  </si>
  <si>
    <t>Meuble de salle de bain (haut)</t>
  </si>
  <si>
    <t>Meubles Bas Portes Coulissantes</t>
  </si>
  <si>
    <t>Penderie 2 Colonnes</t>
  </si>
  <si>
    <t>Placard avec portes</t>
  </si>
  <si>
    <t>PLV Basse</t>
  </si>
  <si>
    <t>PLV Haute</t>
  </si>
  <si>
    <t>Podiums hauts</t>
  </si>
  <si>
    <t>Porte Cartables</t>
  </si>
  <si>
    <t>Porte manteau</t>
  </si>
  <si>
    <t>Présentoir bouteilles de vins</t>
  </si>
  <si>
    <t>Présentoir rainurés</t>
  </si>
  <si>
    <t>Présentoirs revues</t>
  </si>
  <si>
    <t>Siège cafétéria</t>
  </si>
  <si>
    <t>Siège poutre 4 places</t>
  </si>
  <si>
    <t>Siège réunion</t>
  </si>
  <si>
    <t>Sommier 1 place</t>
  </si>
  <si>
    <t>Sommier 2 places</t>
  </si>
  <si>
    <t>Table</t>
  </si>
  <si>
    <t>Table basse</t>
  </si>
  <si>
    <t>CAT02</t>
  </si>
  <si>
    <t>Meubles d'appoint</t>
  </si>
  <si>
    <t>Table de réunion</t>
  </si>
  <si>
    <t>Tablette en bois</t>
  </si>
  <si>
    <t>Tête de lit sans table de chevet</t>
  </si>
  <si>
    <t>Vestiaire</t>
  </si>
  <si>
    <t>Vitrine comptoir</t>
  </si>
  <si>
    <t>Vitrine haute en verre</t>
  </si>
  <si>
    <t>Vitrines Hautes</t>
  </si>
  <si>
    <t>Inférieure (ou =) à 30km 
ou protocole &lt; 72h</t>
  </si>
  <si>
    <t>Avec collecte : camion en propre ou prestataire.
Sans collecte : apports direct sur votre site ou transport non pris en charge.</t>
  </si>
  <si>
    <t>Avec collecte : camion en propre ou prestataire.
Sans collecte : prélèvements Point d'Apport Volontaire (PAV)service MIKRÔ, collecte non prise en charge.</t>
  </si>
  <si>
    <t>Tonnages collectés par votre structure à plus de 30 km de son siège/local.</t>
  </si>
  <si>
    <t>PCI 2 : Création/conception numérique/web</t>
  </si>
  <si>
    <t>PCI 1 : Impressions documents, fabrication signalétique</t>
  </si>
  <si>
    <t>Merci de bien différencier les sorties (ventes, dons, utilisations internes) qui ont fait l'objet d'une collecte et celles provenant d'aports directs (PAV) sur votre site afin que les soutiens soient correctement attribués. 
Valdelia demandera le remboursement de tout trop-perçu identifié lors des contrôles/audits.</t>
  </si>
  <si>
    <t>Armoire À Rideaux Haute</t>
  </si>
  <si>
    <t>Bibliotheque</t>
  </si>
  <si>
    <t>Buffet</t>
  </si>
  <si>
    <t>Bureau Retour</t>
  </si>
  <si>
    <t>Cabine d'essayage</t>
  </si>
  <si>
    <t>Cadre de lit 2 places</t>
  </si>
  <si>
    <t>Caisson</t>
  </si>
  <si>
    <t>Canapé 2 Places</t>
  </si>
  <si>
    <t>Chaise</t>
  </si>
  <si>
    <t>Chaise Primaire</t>
  </si>
  <si>
    <t>Chaise Restauration</t>
  </si>
  <si>
    <t>Chariot Armoire</t>
  </si>
  <si>
    <t>Chariot Plateau Bois</t>
  </si>
  <si>
    <t>Comptoir</t>
  </si>
  <si>
    <t>Crémaillères</t>
  </si>
  <si>
    <t>Desserte à roulettes</t>
  </si>
  <si>
    <t>Dièdre à roulette</t>
  </si>
  <si>
    <t>Divan D'Examen</t>
  </si>
  <si>
    <t>Fauteuil De Repos</t>
  </si>
  <si>
    <t>Gondoles métalliques</t>
  </si>
  <si>
    <t>Guéridon Inox</t>
  </si>
  <si>
    <t>Lit À Barreaux</t>
  </si>
  <si>
    <t>Lit À Barreaux 2 Places</t>
  </si>
  <si>
    <t>Lit superposé 1 place</t>
  </si>
  <si>
    <t>Mange Debout</t>
  </si>
  <si>
    <t>Meuble À Dessin</t>
  </si>
  <si>
    <t>Meuble À Plan</t>
  </si>
  <si>
    <t>Meuble Range Serviettes</t>
  </si>
  <si>
    <t>Meuble Rangement Bas</t>
  </si>
  <si>
    <t>Panneaux d'affichage</t>
  </si>
  <si>
    <t>Panneaux muraux</t>
  </si>
  <si>
    <t>Penderie 1 Colonne</t>
  </si>
  <si>
    <t>Penderie 3 Colonnes</t>
  </si>
  <si>
    <t>Podium 3 niveaux</t>
  </si>
  <si>
    <t>Podium bas</t>
  </si>
  <si>
    <t>Portants</t>
  </si>
  <si>
    <t>Servante D'Atelier</t>
  </si>
  <si>
    <t>Servante Tiroir + Porte</t>
  </si>
  <si>
    <t>Siège Direction</t>
  </si>
  <si>
    <t>Siège Opérateur</t>
  </si>
  <si>
    <t>Siège plastique empilable</t>
  </si>
  <si>
    <t>Siège Visiteur</t>
  </si>
  <si>
    <t>Table 4 Pieds</t>
  </si>
  <si>
    <t>Table À Langer 2 Places</t>
  </si>
  <si>
    <t>Table De Chambre</t>
  </si>
  <si>
    <t>Table De Lit</t>
  </si>
  <si>
    <t>Table De Réunion  4 Places</t>
  </si>
  <si>
    <t>Table De Réunion  8 Places</t>
  </si>
  <si>
    <t>Table De Réunion 12 Places</t>
  </si>
  <si>
    <t>Table En Inox Cuisine</t>
  </si>
  <si>
    <t>Table Maternelle</t>
  </si>
  <si>
    <t>Table Maternelle 2 Places</t>
  </si>
  <si>
    <t>Table restauration 4 Places</t>
  </si>
  <si>
    <t>Tables de présentation</t>
  </si>
  <si>
    <t>Tablette en verre</t>
  </si>
  <si>
    <t>Tabouret bas/haut</t>
  </si>
  <si>
    <t>Tabouret Haut</t>
  </si>
  <si>
    <t>Tours</t>
  </si>
  <si>
    <t>Vestiaires Sur Banc</t>
  </si>
  <si>
    <t>Mobiliers techniques, commerciaux et de collectivités</t>
  </si>
  <si>
    <t>Caisson de magasin</t>
  </si>
  <si>
    <t>Tableau d'écriture d'Agencement</t>
  </si>
  <si>
    <t>Tableau d'Écriture</t>
  </si>
  <si>
    <t>Banque/Comptoir d'accueil</t>
  </si>
  <si>
    <t>Banque d'Accueil</t>
  </si>
  <si>
    <t>Total vente /don int/ext issu collectes réutilisation &gt; 30Km
Kg</t>
  </si>
  <si>
    <t>Vitrine présentation alimentaire (non réfrigérée)</t>
  </si>
  <si>
    <t>Période de déclaration</t>
  </si>
  <si>
    <t>Légende :</t>
  </si>
  <si>
    <t>Case à renseigner</t>
  </si>
  <si>
    <t>Entrées</t>
  </si>
  <si>
    <t>Réemploi</t>
  </si>
  <si>
    <r>
      <t xml:space="preserve">TOTAL 1 </t>
    </r>
    <r>
      <rPr>
        <b/>
        <sz val="9"/>
        <rFont val="Arial"/>
        <family val="2"/>
      </rPr>
      <t xml:space="preserve">
</t>
    </r>
    <r>
      <rPr>
        <b/>
        <sz val="9"/>
        <color rgb="FFFF5B00"/>
        <rFont val="Arial"/>
        <family val="2"/>
      </rPr>
      <t>Entrées
avec collecte (Kg)</t>
    </r>
  </si>
  <si>
    <r>
      <t xml:space="preserve">TOTAL 2
</t>
    </r>
    <r>
      <rPr>
        <b/>
        <sz val="9"/>
        <color rgb="FFFF5B00"/>
        <rFont val="Arial"/>
        <family val="2"/>
      </rPr>
      <t>Entrées
sans collecte (kg)</t>
    </r>
  </si>
  <si>
    <t>Réutilisation</t>
  </si>
  <si>
    <r>
      <rPr>
        <b/>
        <u/>
        <sz val="11"/>
        <color theme="0"/>
        <rFont val="Century Gothic"/>
        <family val="2"/>
      </rPr>
      <t>Dont</t>
    </r>
    <r>
      <rPr>
        <b/>
        <sz val="11"/>
        <color theme="0"/>
        <rFont val="Century Gothic"/>
        <family val="2"/>
      </rPr>
      <t xml:space="preserve"> Tonnes collectées pour la réutilisation &gt; 30km (t)</t>
    </r>
  </si>
  <si>
    <t>Renseigner le tableau ci-dessous pour les éléments collectés pour l'activité réutilisation</t>
  </si>
  <si>
    <t>Famille Valdelia</t>
  </si>
  <si>
    <t>Sorties réemploi</t>
  </si>
  <si>
    <r>
      <rPr>
        <b/>
        <sz val="11"/>
        <color rgb="FF2C2D42"/>
        <rFont val="Open Sans"/>
      </rPr>
      <t>Renseigner le tableau ci-dessous pour les éléments vendus, donnés ou utilisés en interne pour l'activité réemploi</t>
    </r>
    <r>
      <rPr>
        <sz val="11"/>
        <rFont val="Century Gothic"/>
        <family val="2"/>
      </rPr>
      <t xml:space="preserve">
</t>
    </r>
    <r>
      <rPr>
        <sz val="10"/>
        <color rgb="FF2C2D42"/>
        <rFont val="Open Sans"/>
      </rPr>
      <t xml:space="preserve">Merci de détailler ligne à ligne les produits (vous pouvez regrouper les types de meubles par « Désignation » si vous le souhaitez). </t>
    </r>
  </si>
  <si>
    <t>Merci de bien différencier les sorties (ventes, dons, utilisations internes) qui ont fait l'objet d'une collecte et celles provenant d'aports directs sur votre site afin que les soutiens soient correctement attribués. 
Valdelia demandera le remboursement de tout trop-perçu identifié lors des contrôles/audits.</t>
  </si>
  <si>
    <r>
      <t xml:space="preserve">somme des unités vendues/données/utilisées en interne 
</t>
    </r>
    <r>
      <rPr>
        <b/>
        <sz val="10"/>
        <color rgb="FFFF5B00"/>
        <rFont val="Open Sans"/>
      </rPr>
      <t>Ne pas remplir, somme automatique du tableau ci-dessous</t>
    </r>
  </si>
  <si>
    <t>Sorties réutilisation</t>
  </si>
  <si>
    <r>
      <rPr>
        <b/>
        <u/>
        <sz val="10"/>
        <color theme="0"/>
        <rFont val="Open Sans"/>
      </rPr>
      <t>Dont</t>
    </r>
    <r>
      <rPr>
        <b/>
        <sz val="10"/>
        <color theme="0"/>
        <rFont val="Open Sans"/>
      </rPr>
      <t xml:space="preserve"> Tonnes vendues/données / utilisées en interne issues de collecte réutilisation &gt; 30km</t>
    </r>
  </si>
  <si>
    <r>
      <rPr>
        <b/>
        <sz val="10"/>
        <color rgb="FF2C2D42"/>
        <rFont val="Open Sans"/>
      </rPr>
      <t>Renseigner le tableau ci-dessous pour les éléments vendus, donnés ou utilisés en interne pour l'activité réutilisation</t>
    </r>
    <r>
      <rPr>
        <sz val="10"/>
        <color rgb="FF2C2D42"/>
        <rFont val="Open Sans"/>
      </rPr>
      <t xml:space="preserve">
Merci de détailler ligne à ligne les produits (vous pouvez regrouper les types de meubles par « Désignation » si vous le souhaitez). 
</t>
    </r>
  </si>
  <si>
    <r>
      <t xml:space="preserve">Somme des unités vendues/données/utilisées en interne 
</t>
    </r>
    <r>
      <rPr>
        <b/>
        <sz val="10"/>
        <color rgb="FFFF5B00"/>
        <rFont val="Open Sans"/>
      </rPr>
      <t>Ne pas remplir, somme automatique du tableau ci-dessous</t>
    </r>
  </si>
  <si>
    <t>Renseigner le tonnage total collecté dans le cadre d'une opération de collecte coordonnées par votre structure sur demande Valdelia (en kg)</t>
  </si>
  <si>
    <t xml:space="preserve">Opération concernant au minimum 3 partenaires ESS conventionnés VADLELIA dont le coordinateur, pour un volume de collecte total supérieur ou égal à 5 tonnes. Soutenu à 30€/tonne plafonné à 600 €. </t>
  </si>
  <si>
    <t>Renseigner le tableau ci-dessous avec le tonnage total collecté pour chaque opération coordonnées</t>
  </si>
  <si>
    <t>Nombre de partenaires Valdelia participants</t>
  </si>
  <si>
    <t>Renseigner le tableau ci-dessous avec les actions de Promotion - Communication - Information</t>
  </si>
  <si>
    <r>
      <t xml:space="preserve">TOTAL 1 
</t>
    </r>
    <r>
      <rPr>
        <b/>
        <sz val="10"/>
        <color rgb="FF807DFF"/>
        <rFont val="Arial"/>
        <family val="2"/>
      </rPr>
      <t>Entrées</t>
    </r>
    <r>
      <rPr>
        <b/>
        <sz val="10"/>
        <color theme="0"/>
        <rFont val="Arial"/>
        <family val="2"/>
      </rPr>
      <t xml:space="preserve"> avec collecte 
</t>
    </r>
    <r>
      <rPr>
        <b/>
        <sz val="10"/>
        <color rgb="FF807DFF"/>
        <rFont val="Arial"/>
        <family val="2"/>
      </rPr>
      <t>(Kg)</t>
    </r>
  </si>
  <si>
    <r>
      <t xml:space="preserve">TOTAL 2 </t>
    </r>
    <r>
      <rPr>
        <b/>
        <sz val="10"/>
        <color rgb="FF807DFF"/>
        <rFont val="Arial"/>
        <family val="2"/>
      </rPr>
      <t xml:space="preserve">Dont entrées </t>
    </r>
    <r>
      <rPr>
        <b/>
        <sz val="10"/>
        <color theme="0"/>
        <rFont val="Arial"/>
        <family val="2"/>
      </rPr>
      <t xml:space="preserve">
à plus de 30km 
</t>
    </r>
    <r>
      <rPr>
        <b/>
        <sz val="10"/>
        <color rgb="FF807DFF"/>
        <rFont val="Arial"/>
        <family val="2"/>
      </rPr>
      <t>(kg)</t>
    </r>
  </si>
  <si>
    <r>
      <t xml:space="preserve">TOTAL 3 </t>
    </r>
    <r>
      <rPr>
        <b/>
        <sz val="10"/>
        <color rgb="FF807DFF"/>
        <rFont val="Arial"/>
        <family val="2"/>
      </rPr>
      <t xml:space="preserve">Entrées </t>
    </r>
    <r>
      <rPr>
        <b/>
        <sz val="10"/>
        <color theme="0"/>
        <rFont val="Arial"/>
        <family val="2"/>
      </rPr>
      <t xml:space="preserve">
sans collecte</t>
    </r>
    <r>
      <rPr>
        <b/>
        <sz val="10"/>
        <color rgb="FFFF5B00"/>
        <rFont val="Arial"/>
        <family val="2"/>
      </rPr>
      <t xml:space="preserve"> </t>
    </r>
    <r>
      <rPr>
        <b/>
        <sz val="10"/>
        <color rgb="FF807DFF"/>
        <rFont val="Arial"/>
        <family val="2"/>
      </rPr>
      <t>(kg)</t>
    </r>
  </si>
  <si>
    <r>
      <t xml:space="preserve">TOTAL 4 
</t>
    </r>
    <r>
      <rPr>
        <b/>
        <sz val="10"/>
        <color rgb="FF807DFF"/>
        <rFont val="Arial"/>
        <family val="2"/>
      </rPr>
      <t>Entrée protocole</t>
    </r>
    <r>
      <rPr>
        <b/>
        <sz val="10"/>
        <color theme="0"/>
        <rFont val="Arial"/>
        <family val="2"/>
      </rPr>
      <t xml:space="preserve"> 72h </t>
    </r>
    <r>
      <rPr>
        <b/>
        <sz val="10"/>
        <color rgb="FF807DFF"/>
        <rFont val="Arial"/>
        <family val="2"/>
      </rPr>
      <t>(kg)</t>
    </r>
  </si>
  <si>
    <r>
      <t xml:space="preserve">Soutien exeptionnel à la </t>
    </r>
    <r>
      <rPr>
        <b/>
        <sz val="10"/>
        <color rgb="FFFF5B00"/>
        <rFont val="Open Sans"/>
      </rPr>
      <t>collecte rapide mandatée par Valdelia faisant l'objet d'un protocole.</t>
    </r>
    <r>
      <rPr>
        <b/>
        <sz val="10"/>
        <color rgb="FFFF5B00"/>
        <rFont val="Century Gothic"/>
        <family val="2"/>
      </rPr>
      <t xml:space="preserve">
</t>
    </r>
  </si>
  <si>
    <r>
      <t xml:space="preserve">TOTAL 1
</t>
    </r>
    <r>
      <rPr>
        <b/>
        <sz val="10"/>
        <color rgb="FF807DFF"/>
        <rFont val="Arial"/>
        <family val="2"/>
      </rPr>
      <t xml:space="preserve">Sorties
vente /don int/ext </t>
    </r>
    <r>
      <rPr>
        <b/>
        <sz val="10"/>
        <color theme="0"/>
        <rFont val="Arial"/>
        <family val="2"/>
      </rPr>
      <t xml:space="preserve">
SANS collecte 
</t>
    </r>
    <r>
      <rPr>
        <b/>
        <sz val="10"/>
        <color rgb="FF807DFF"/>
        <rFont val="Arial"/>
        <family val="2"/>
      </rPr>
      <t>(Kg)</t>
    </r>
  </si>
  <si>
    <r>
      <t xml:space="preserve">TOTAL 2
</t>
    </r>
    <r>
      <rPr>
        <b/>
        <sz val="10"/>
        <color rgb="FF807DFF"/>
        <rFont val="Arial"/>
        <family val="2"/>
      </rPr>
      <t xml:space="preserve">Sorties
vente /don int/ext </t>
    </r>
    <r>
      <rPr>
        <b/>
        <sz val="10"/>
        <color theme="0"/>
        <rFont val="Arial"/>
        <family val="2"/>
      </rPr>
      <t xml:space="preserve">
AVEC collecte
</t>
    </r>
    <r>
      <rPr>
        <b/>
        <sz val="10"/>
        <color rgb="FF807DFF"/>
        <rFont val="Arial"/>
        <family val="2"/>
      </rPr>
      <t>(Kg)</t>
    </r>
  </si>
  <si>
    <r>
      <t xml:space="preserve">TOTAL 1
</t>
    </r>
    <r>
      <rPr>
        <b/>
        <sz val="10"/>
        <color rgb="FF807DFF"/>
        <rFont val="Arial"/>
        <family val="2"/>
      </rPr>
      <t>vente /don int/ext</t>
    </r>
    <r>
      <rPr>
        <b/>
        <sz val="10"/>
        <color theme="0"/>
        <rFont val="Arial"/>
        <family val="2"/>
      </rPr>
      <t xml:space="preserve"> 
SANS collecte 
</t>
    </r>
    <r>
      <rPr>
        <b/>
        <sz val="10"/>
        <color rgb="FF807DFF"/>
        <rFont val="Arial"/>
        <family val="2"/>
      </rPr>
      <t>(Kg)</t>
    </r>
  </si>
  <si>
    <r>
      <t xml:space="preserve">TOTAL 2
</t>
    </r>
    <r>
      <rPr>
        <b/>
        <sz val="10"/>
        <color rgb="FF807DFF"/>
        <rFont val="Arial"/>
        <family val="2"/>
      </rPr>
      <t>vente /don int/ext</t>
    </r>
    <r>
      <rPr>
        <b/>
        <sz val="10"/>
        <color rgb="FFFF5B00"/>
        <rFont val="Arial"/>
        <family val="2"/>
      </rPr>
      <t xml:space="preserve"> </t>
    </r>
    <r>
      <rPr>
        <b/>
        <sz val="10"/>
        <color theme="0"/>
        <rFont val="Arial"/>
        <family val="2"/>
      </rPr>
      <t xml:space="preserve">
AVEC collecte 
</t>
    </r>
    <r>
      <rPr>
        <b/>
        <sz val="10"/>
        <color rgb="FF807DFF"/>
        <rFont val="Arial"/>
        <family val="2"/>
      </rPr>
      <t>(Kg)</t>
    </r>
  </si>
  <si>
    <r>
      <t xml:space="preserve">TOTAL 3
Issu de collecte </t>
    </r>
    <r>
      <rPr>
        <b/>
        <sz val="10"/>
        <color rgb="FF807DFF"/>
        <rFont val="Arial"/>
        <family val="2"/>
      </rPr>
      <t>réutilisation à +/- de 30KM</t>
    </r>
    <r>
      <rPr>
        <b/>
        <sz val="10"/>
        <color theme="0"/>
        <rFont val="Arial"/>
        <family val="2"/>
      </rPr>
      <t xml:space="preserve"> des locaux de la structure 
</t>
    </r>
    <r>
      <rPr>
        <b/>
        <sz val="10"/>
        <color rgb="FF807DFF"/>
        <rFont val="Arial"/>
        <family val="2"/>
      </rPr>
      <t>ou protocole &lt;72h
(Kg)</t>
    </r>
  </si>
  <si>
    <r>
      <t>TOTAL
Tonnes collectées</t>
    </r>
    <r>
      <rPr>
        <b/>
        <sz val="9"/>
        <color rgb="FFFF0000"/>
        <rFont val="Century Gothic"/>
        <family val="2"/>
      </rPr>
      <t xml:space="preserve"> </t>
    </r>
    <r>
      <rPr>
        <b/>
        <sz val="10"/>
        <color rgb="FF807DFF"/>
        <rFont val="Arial"/>
        <family val="2"/>
      </rPr>
      <t>Coordination (kg)</t>
    </r>
  </si>
  <si>
    <r>
      <t xml:space="preserve">Jutificatifs fournis
(documents édités, factures, photos, programme évènements, articles presse, mailing ou courrier, programme)
</t>
    </r>
    <r>
      <rPr>
        <b/>
        <sz val="10"/>
        <color rgb="FF807DFF"/>
        <rFont val="Arial"/>
        <family val="2"/>
      </rPr>
      <t xml:space="preserve">Pour les évènements : </t>
    </r>
    <r>
      <rPr>
        <b/>
        <sz val="10"/>
        <color theme="0"/>
        <rFont val="Arial"/>
        <family val="2"/>
      </rPr>
      <t>mail de validation du conseiller technique de votre région.</t>
    </r>
  </si>
  <si>
    <r>
      <t>Date de validation par le conseiller technique régional</t>
    </r>
    <r>
      <rPr>
        <b/>
        <sz val="10"/>
        <color rgb="FF807DFF"/>
        <rFont val="Arial"/>
        <family val="2"/>
      </rPr>
      <t xml:space="preserve"> en cas d'évenement</t>
    </r>
  </si>
  <si>
    <t>Moquettes amovibles</t>
  </si>
  <si>
    <t>Tapis/paillassons</t>
  </si>
  <si>
    <t>Molletons protège tables/toiles cirées</t>
  </si>
  <si>
    <t>Eléments de décoration textile</t>
  </si>
  <si>
    <t>Rideaux/voilages</t>
  </si>
  <si>
    <t>Accessoires Rideaux/voilages</t>
  </si>
  <si>
    <t>CAT12</t>
  </si>
  <si>
    <t>Stores intérieurs textiles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</si>
</sst>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00"/>
    <numFmt numFmtId="166" formatCode="_-* #,##0.00\ [$€-40C]_-;\-* #,##0.00\ [$€-40C]_-;_-* &quot;-&quot;??\ [$€-40C]_-;_-@_-"/>
  </numFmts>
  <fonts count="57" x14ac:knownFonts="1">
    <font>
      <sz val="11"/>
      <color theme="1"/>
      <name val="Calibri"/>
      <family val="2"/>
      <scheme val="minor"/>
    </font>
    <font>
      <b/>
      <sz val="11"/>
      <name val="Century Gothic"/>
      <family val="2"/>
    </font>
    <font>
      <b/>
      <sz val="14"/>
      <name val="Century Gothic"/>
      <family val="2"/>
    </font>
    <font>
      <sz val="11"/>
      <name val="Century Gothic"/>
      <family val="2"/>
    </font>
    <font>
      <sz val="11"/>
      <color theme="1"/>
      <name val="Calibri"/>
      <family val="2"/>
      <scheme val="minor"/>
    </font>
    <font>
      <b/>
      <sz val="11"/>
      <color theme="1"/>
      <name val="Calibri"/>
      <family val="2"/>
      <scheme val="minor"/>
    </font>
    <font>
      <b/>
      <u/>
      <sz val="11"/>
      <color theme="1"/>
      <name val="Calibri"/>
      <family val="2"/>
      <scheme val="minor"/>
    </font>
    <font>
      <b/>
      <u/>
      <sz val="14"/>
      <color theme="1"/>
      <name val="Calibri"/>
      <family val="2"/>
      <scheme val="minor"/>
    </font>
    <font>
      <sz val="11"/>
      <color theme="1"/>
      <name val="Century Gothic"/>
      <family val="2"/>
    </font>
    <font>
      <b/>
      <sz val="11"/>
      <color theme="1"/>
      <name val="Century Gothic"/>
      <family val="2"/>
    </font>
    <font>
      <b/>
      <sz val="11"/>
      <color theme="0" tint="-0.499984740745262"/>
      <name val="Century Gothic"/>
      <family val="2"/>
    </font>
    <font>
      <b/>
      <sz val="11"/>
      <color rgb="FFFF0000"/>
      <name val="Century Gothic"/>
      <family val="2"/>
    </font>
    <font>
      <b/>
      <sz val="11"/>
      <color rgb="FF00B050"/>
      <name val="Century Gothic"/>
      <family val="2"/>
    </font>
    <font>
      <b/>
      <sz val="11"/>
      <color rgb="FF92D050"/>
      <name val="Century Gothic"/>
      <family val="2"/>
    </font>
    <font>
      <b/>
      <sz val="14"/>
      <color rgb="FFFF0000"/>
      <name val="Century Gothic"/>
      <family val="2"/>
    </font>
    <font>
      <b/>
      <sz val="16"/>
      <color theme="1"/>
      <name val="Century Gothic"/>
      <family val="2"/>
    </font>
    <font>
      <sz val="10"/>
      <color theme="1"/>
      <name val="Century Gothic"/>
      <family val="2"/>
    </font>
    <font>
      <b/>
      <sz val="14"/>
      <color theme="0" tint="-0.499984740745262"/>
      <name val="Century Gothic"/>
      <family val="2"/>
    </font>
    <font>
      <u/>
      <sz val="11"/>
      <color theme="1"/>
      <name val="Calibri"/>
      <family val="2"/>
      <scheme val="minor"/>
    </font>
    <font>
      <b/>
      <u/>
      <sz val="11"/>
      <color theme="6" tint="-0.249977111117893"/>
      <name val="Calibri"/>
      <family val="2"/>
      <scheme val="minor"/>
    </font>
    <font>
      <sz val="8"/>
      <color theme="1"/>
      <name val="Century Gothic"/>
      <family val="2"/>
    </font>
    <font>
      <b/>
      <i/>
      <sz val="11"/>
      <color theme="1"/>
      <name val="Calibri"/>
      <family val="2"/>
      <scheme val="minor"/>
    </font>
    <font>
      <b/>
      <sz val="10"/>
      <color theme="1"/>
      <name val="Century Gothic"/>
      <family val="2"/>
    </font>
    <font>
      <b/>
      <sz val="9"/>
      <color rgb="FFFF0000"/>
      <name val="Century Gothic"/>
      <family val="2"/>
    </font>
    <font>
      <sz val="11"/>
      <color theme="1"/>
      <name val="Open Sans"/>
    </font>
    <font>
      <sz val="10"/>
      <color rgb="FF2C2D42"/>
      <name val="Open Sans"/>
    </font>
    <font>
      <b/>
      <sz val="11"/>
      <color rgb="FF2C2D42"/>
      <name val="Open Sans"/>
    </font>
    <font>
      <b/>
      <sz val="10"/>
      <color rgb="FF2C2D42"/>
      <name val="Open Sans"/>
    </font>
    <font>
      <i/>
      <sz val="10"/>
      <color rgb="FF2C2D42"/>
      <name val="Open Sans"/>
    </font>
    <font>
      <b/>
      <sz val="16"/>
      <color theme="0"/>
      <name val="Arial"/>
      <family val="2"/>
    </font>
    <font>
      <b/>
      <sz val="10"/>
      <color theme="0"/>
      <name val="Arial"/>
      <family val="2"/>
    </font>
    <font>
      <b/>
      <sz val="9"/>
      <color theme="0"/>
      <name val="Arial"/>
      <family val="2"/>
    </font>
    <font>
      <b/>
      <sz val="9"/>
      <name val="Arial"/>
      <family val="2"/>
    </font>
    <font>
      <b/>
      <sz val="9"/>
      <color rgb="FFFF5B00"/>
      <name val="Arial"/>
      <family val="2"/>
    </font>
    <font>
      <b/>
      <sz val="10"/>
      <color theme="1"/>
      <name val="Open Sans"/>
    </font>
    <font>
      <b/>
      <sz val="10"/>
      <color theme="0" tint="-0.499984740745262"/>
      <name val="Open Sans"/>
    </font>
    <font>
      <b/>
      <sz val="10"/>
      <color rgb="FFFF0000"/>
      <name val="Open Sans"/>
    </font>
    <font>
      <sz val="10"/>
      <color theme="1"/>
      <name val="Open Sans"/>
    </font>
    <font>
      <sz val="10"/>
      <name val="Open Sans"/>
    </font>
    <font>
      <b/>
      <sz val="10"/>
      <color rgb="FFFF5B00"/>
      <name val="Open Sans"/>
    </font>
    <font>
      <b/>
      <sz val="10"/>
      <color theme="0"/>
      <name val="Open Sans"/>
    </font>
    <font>
      <b/>
      <sz val="10"/>
      <color rgb="FFFF5B00"/>
      <name val="Arial"/>
      <family val="2"/>
    </font>
    <font>
      <i/>
      <sz val="10"/>
      <color theme="1"/>
      <name val="Open Sans"/>
    </font>
    <font>
      <b/>
      <sz val="10"/>
      <color rgb="FFFF5B00"/>
      <name val="Century Gothic"/>
      <family val="2"/>
    </font>
    <font>
      <b/>
      <u/>
      <sz val="11"/>
      <color theme="0"/>
      <name val="Century Gothic"/>
      <family val="2"/>
    </font>
    <font>
      <b/>
      <sz val="11"/>
      <color theme="0"/>
      <name val="Century Gothic"/>
      <family val="2"/>
    </font>
    <font>
      <sz val="10"/>
      <color theme="0"/>
      <name val="Open Sans"/>
    </font>
    <font>
      <b/>
      <sz val="12"/>
      <color rgb="FF2C2D42"/>
      <name val="Open Sans"/>
    </font>
    <font>
      <b/>
      <sz val="10"/>
      <color rgb="FF00B050"/>
      <name val="Open Sans"/>
    </font>
    <font>
      <b/>
      <sz val="10"/>
      <color rgb="FF92D050"/>
      <name val="Open Sans"/>
    </font>
    <font>
      <b/>
      <sz val="10"/>
      <name val="Open Sans"/>
    </font>
    <font>
      <b/>
      <sz val="14"/>
      <color theme="0"/>
      <name val="Arial"/>
      <family val="2"/>
    </font>
    <font>
      <b/>
      <u/>
      <sz val="10"/>
      <color theme="0"/>
      <name val="Open Sans"/>
    </font>
    <font>
      <b/>
      <sz val="10"/>
      <color rgb="FF807DFF"/>
      <name val="Arial"/>
      <family val="2"/>
    </font>
    <font>
      <b/>
      <sz val="10"/>
      <color theme="1"/>
      <name val="Arial"/>
      <family val="2"/>
    </font>
    <font>
      <sz val="8"/>
      <name val="Calibri"/>
      <family val="2"/>
      <scheme val="minor"/>
    </font>
    <font>
      <sz val="10"/>
      <color rgb="FF2C2D42"/>
      <name val="Open Sans"/>
      <family val="2"/>
    </font>
  </fonts>
  <fills count="3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rgb="FFF2F2F2"/>
        <bgColor indexed="64"/>
      </patternFill>
    </fill>
    <fill>
      <patternFill patternType="solid">
        <fgColor rgb="FFBFBFBF"/>
        <bgColor rgb="FF000000"/>
      </patternFill>
    </fill>
    <fill>
      <patternFill patternType="solid">
        <fgColor rgb="FF404040"/>
        <bgColor rgb="FF000000"/>
      </patternFill>
    </fill>
    <fill>
      <patternFill patternType="solid">
        <fgColor rgb="FFF2F2F2"/>
        <bgColor rgb="FF000000"/>
      </patternFill>
    </fill>
    <fill>
      <patternFill patternType="solid">
        <fgColor rgb="FFC6E0B4"/>
        <bgColor rgb="FF000000"/>
      </patternFill>
    </fill>
    <fill>
      <patternFill patternType="solid">
        <fgColor rgb="FFAEAAAA"/>
        <bgColor rgb="FF000000"/>
      </patternFill>
    </fill>
    <fill>
      <patternFill patternType="solid">
        <fgColor theme="0" tint="-0.499984740745262"/>
        <bgColor indexed="64"/>
      </patternFill>
    </fill>
    <fill>
      <patternFill patternType="solid">
        <fgColor theme="4" tint="0.59999389629810485"/>
        <bgColor indexed="64"/>
      </patternFill>
    </fill>
    <fill>
      <patternFill patternType="solid">
        <fgColor rgb="FFB0EEF6"/>
        <bgColor indexed="64"/>
      </patternFill>
    </fill>
    <fill>
      <patternFill patternType="solid">
        <fgColor theme="9" tint="0.59999389629810485"/>
        <bgColor rgb="FF000000"/>
      </patternFill>
    </fill>
    <fill>
      <patternFill patternType="solid">
        <fgColor theme="0" tint="-4.9989318521683403E-2"/>
        <bgColor indexed="64"/>
      </patternFill>
    </fill>
    <fill>
      <patternFill patternType="solid">
        <fgColor theme="9" tint="0.59999389629810485"/>
        <bgColor indexed="64"/>
      </patternFill>
    </fill>
    <fill>
      <patternFill patternType="solid">
        <fgColor indexed="22"/>
        <bgColor indexed="64"/>
      </patternFill>
    </fill>
    <fill>
      <patternFill patternType="solid">
        <fgColor rgb="FFBFBFBF"/>
        <bgColor indexed="64"/>
      </patternFill>
    </fill>
    <fill>
      <patternFill patternType="solid">
        <fgColor indexed="55"/>
        <bgColor indexed="64"/>
      </patternFill>
    </fill>
    <fill>
      <patternFill patternType="solid">
        <fgColor indexed="2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2" tint="-9.9978637043366805E-2"/>
        <bgColor rgb="FF000000"/>
      </patternFill>
    </fill>
    <fill>
      <patternFill patternType="solid">
        <fgColor rgb="FFEDECFF"/>
        <bgColor indexed="64"/>
      </patternFill>
    </fill>
    <fill>
      <patternFill patternType="solid">
        <fgColor rgb="FF2C2D42"/>
        <bgColor indexed="64"/>
      </patternFill>
    </fill>
    <fill>
      <patternFill patternType="solid">
        <fgColor rgb="FFFF5B00"/>
        <bgColor indexed="64"/>
      </patternFill>
    </fill>
    <fill>
      <patternFill patternType="solid">
        <fgColor rgb="FF807DFF"/>
        <bgColor indexed="64"/>
      </patternFill>
    </fill>
    <fill>
      <patternFill patternType="lightUp"/>
    </fill>
    <fill>
      <patternFill patternType="solid">
        <fgColor rgb="FF807DFF"/>
        <bgColor rgb="FF000000"/>
      </patternFill>
    </fill>
    <fill>
      <patternFill patternType="solid">
        <fgColor rgb="FFFFC914"/>
        <bgColor indexed="64"/>
      </patternFill>
    </fill>
    <fill>
      <patternFill patternType="solid">
        <fgColor rgb="FFFFC914"/>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bottom/>
      <diagonal/>
    </border>
    <border>
      <left/>
      <right style="double">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rgb="FF2C2D42"/>
      </left>
      <right style="thin">
        <color rgb="FF2C2D42"/>
      </right>
      <top style="thin">
        <color rgb="FF2C2D42"/>
      </top>
      <bottom style="thin">
        <color rgb="FF2C2D42"/>
      </bottom>
      <diagonal/>
    </border>
    <border>
      <left style="thin">
        <color rgb="FF2C2D42"/>
      </left>
      <right style="thin">
        <color indexed="64"/>
      </right>
      <top style="thin">
        <color rgb="FF2C2D42"/>
      </top>
      <bottom style="thin">
        <color rgb="FF2C2D42"/>
      </bottom>
      <diagonal/>
    </border>
    <border>
      <left/>
      <right style="thin">
        <color rgb="FF2C2D42"/>
      </right>
      <top style="thin">
        <color rgb="FF2C2D42"/>
      </top>
      <bottom style="thin">
        <color rgb="FF2C2D42"/>
      </bottom>
      <diagonal/>
    </border>
    <border>
      <left style="thin">
        <color rgb="FF2C2D42"/>
      </left>
      <right/>
      <top style="thin">
        <color rgb="FF2C2D42"/>
      </top>
      <bottom style="thin">
        <color rgb="FF2C2D42"/>
      </bottom>
      <diagonal/>
    </border>
    <border>
      <left style="thin">
        <color rgb="FF2C2D42"/>
      </left>
      <right/>
      <top/>
      <bottom/>
      <diagonal/>
    </border>
    <border>
      <left/>
      <right style="thin">
        <color rgb="FF2C2D42"/>
      </right>
      <top/>
      <bottom/>
      <diagonal/>
    </border>
    <border>
      <left/>
      <right/>
      <top style="thin">
        <color rgb="FF2C2D42"/>
      </top>
      <bottom style="thin">
        <color rgb="FF2C2D42"/>
      </bottom>
      <diagonal/>
    </border>
    <border>
      <left style="thin">
        <color rgb="FF2C2D42"/>
      </left>
      <right style="thin">
        <color rgb="FF2C2D42"/>
      </right>
      <top/>
      <bottom style="thin">
        <color rgb="FF2C2D42"/>
      </bottom>
      <diagonal/>
    </border>
    <border>
      <left/>
      <right style="thin">
        <color rgb="FF2C2D42"/>
      </right>
      <top/>
      <bottom style="thin">
        <color rgb="FF2C2D42"/>
      </bottom>
      <diagonal/>
    </border>
    <border>
      <left style="thin">
        <color rgb="FFA7A8C5"/>
      </left>
      <right style="thin">
        <color rgb="FFA7A8C5"/>
      </right>
      <top style="thin">
        <color rgb="FFA7A8C5"/>
      </top>
      <bottom style="thin">
        <color rgb="FFA7A8C5"/>
      </bottom>
      <diagonal/>
    </border>
    <border>
      <left/>
      <right style="thin">
        <color indexed="64"/>
      </right>
      <top style="thin">
        <color rgb="FF2C2D42"/>
      </top>
      <bottom style="thin">
        <color rgb="FF2C2D42"/>
      </bottom>
      <diagonal/>
    </border>
    <border>
      <left style="thin">
        <color rgb="FF2C2D42"/>
      </left>
      <right/>
      <top/>
      <bottom style="thin">
        <color rgb="FF2C2D42"/>
      </bottom>
      <diagonal/>
    </border>
    <border>
      <left/>
      <right/>
      <top/>
      <bottom style="thin">
        <color rgb="FF2C2D42"/>
      </bottom>
      <diagonal/>
    </border>
    <border>
      <left style="thin">
        <color indexed="64"/>
      </left>
      <right style="thin">
        <color rgb="FF2C2D42"/>
      </right>
      <top style="thin">
        <color rgb="FF2C2D42"/>
      </top>
      <bottom style="thin">
        <color rgb="FF2C2D42"/>
      </bottom>
      <diagonal/>
    </border>
    <border>
      <left style="double">
        <color indexed="64"/>
      </left>
      <right/>
      <top/>
      <bottom style="thin">
        <color indexed="64"/>
      </bottom>
      <diagonal/>
    </border>
    <border>
      <left/>
      <right/>
      <top/>
      <bottom style="thin">
        <color indexed="64"/>
      </bottom>
      <diagonal/>
    </border>
    <border>
      <left style="thin">
        <color rgb="FF2C2D42"/>
      </left>
      <right style="thin">
        <color indexed="64"/>
      </right>
      <top style="thin">
        <color rgb="FF2C2D42"/>
      </top>
      <bottom style="thin">
        <color indexed="64"/>
      </bottom>
      <diagonal/>
    </border>
    <border>
      <left style="thin">
        <color rgb="FF2C2D42"/>
      </left>
      <right style="thin">
        <color indexed="64"/>
      </right>
      <top/>
      <bottom style="thin">
        <color rgb="FF2C2D42"/>
      </bottom>
      <diagonal/>
    </border>
    <border>
      <left style="thin">
        <color indexed="64"/>
      </left>
      <right/>
      <top style="thin">
        <color rgb="FF2C2D42"/>
      </top>
      <bottom style="thin">
        <color rgb="FF2C2D42"/>
      </bottom>
      <diagonal/>
    </border>
    <border>
      <left/>
      <right/>
      <top style="thin">
        <color rgb="FF2C2D42"/>
      </top>
      <bottom/>
      <diagonal/>
    </border>
    <border>
      <left/>
      <right style="thin">
        <color indexed="64"/>
      </right>
      <top/>
      <bottom/>
      <diagonal/>
    </border>
    <border>
      <left/>
      <right style="thin">
        <color indexed="64"/>
      </right>
      <top style="thin">
        <color indexed="64"/>
      </top>
      <bottom/>
      <diagonal/>
    </border>
    <border>
      <left style="medium">
        <color rgb="FF2C2D42"/>
      </left>
      <right/>
      <top style="medium">
        <color rgb="FF2C2D42"/>
      </top>
      <bottom/>
      <diagonal/>
    </border>
    <border>
      <left/>
      <right/>
      <top style="medium">
        <color rgb="FF2C2D42"/>
      </top>
      <bottom/>
      <diagonal/>
    </border>
    <border>
      <left style="thin">
        <color indexed="64"/>
      </left>
      <right style="medium">
        <color indexed="64"/>
      </right>
      <top/>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264">
    <xf numFmtId="0" fontId="0" fillId="0" borderId="0" xfId="0"/>
    <xf numFmtId="0" fontId="0" fillId="0" borderId="0" xfId="0" applyAlignment="1">
      <alignment wrapText="1"/>
    </xf>
    <xf numFmtId="0" fontId="0" fillId="0" borderId="0" xfId="0" applyAlignment="1">
      <alignment horizontal="left" vertical="center" wrapText="1"/>
    </xf>
    <xf numFmtId="0" fontId="7" fillId="0" borderId="0" xfId="0" applyFont="1" applyAlignment="1">
      <alignment vertical="center"/>
    </xf>
    <xf numFmtId="0" fontId="6" fillId="0" borderId="0" xfId="0" applyFont="1"/>
    <xf numFmtId="0" fontId="6" fillId="0" borderId="0" xfId="0" applyFont="1" applyAlignment="1">
      <alignment wrapText="1"/>
    </xf>
    <xf numFmtId="0" fontId="8" fillId="0" borderId="0" xfId="0" applyFont="1" applyAlignment="1" applyProtection="1">
      <alignment vertical="center"/>
      <protection locked="0"/>
    </xf>
    <xf numFmtId="0" fontId="8"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wrapText="1"/>
    </xf>
    <xf numFmtId="0" fontId="9" fillId="0" borderId="0" xfId="0" applyFont="1" applyAlignment="1">
      <alignment horizontal="left" vertical="center" wrapText="1"/>
    </xf>
    <xf numFmtId="10" fontId="9" fillId="0" borderId="0" xfId="2" applyNumberFormat="1" applyFont="1" applyFill="1" applyBorder="1" applyAlignment="1" applyProtection="1">
      <alignment vertical="center"/>
    </xf>
    <xf numFmtId="0" fontId="13" fillId="0" borderId="0" xfId="0" applyFont="1" applyAlignment="1" applyProtection="1">
      <alignment vertical="center"/>
      <protection locked="0"/>
    </xf>
    <xf numFmtId="0" fontId="2" fillId="0" borderId="0" xfId="0" applyFont="1" applyAlignment="1">
      <alignment horizontal="center" vertical="center"/>
    </xf>
    <xf numFmtId="0" fontId="15" fillId="0" borderId="0" xfId="0" applyFont="1" applyAlignment="1">
      <alignment horizontal="center" vertical="center"/>
    </xf>
    <xf numFmtId="0" fontId="8" fillId="0" borderId="0" xfId="0" applyFont="1"/>
    <xf numFmtId="0" fontId="3" fillId="0" borderId="0" xfId="0" applyFont="1" applyProtection="1">
      <protection locked="0"/>
    </xf>
    <xf numFmtId="14" fontId="12" fillId="0" borderId="0" xfId="0" applyNumberFormat="1" applyFont="1" applyAlignment="1">
      <alignment horizontal="center"/>
    </xf>
    <xf numFmtId="0" fontId="9" fillId="0" borderId="0" xfId="0" applyFont="1"/>
    <xf numFmtId="0" fontId="13" fillId="0" borderId="0" xfId="0" applyFont="1"/>
    <xf numFmtId="165" fontId="9" fillId="0" borderId="0" xfId="0" applyNumberFormat="1" applyFont="1" applyAlignment="1">
      <alignment vertical="center"/>
    </xf>
    <xf numFmtId="0" fontId="1" fillId="3" borderId="0" xfId="0" applyFont="1" applyFill="1" applyProtection="1">
      <protection locked="0"/>
    </xf>
    <xf numFmtId="0" fontId="3" fillId="3" borderId="0" xfId="0" applyFont="1" applyFill="1" applyProtection="1">
      <protection locked="0"/>
    </xf>
    <xf numFmtId="9" fontId="13" fillId="0" borderId="0" xfId="2" applyFont="1" applyBorder="1" applyProtection="1"/>
    <xf numFmtId="0" fontId="3" fillId="0" borderId="0" xfId="0" applyFont="1"/>
    <xf numFmtId="0" fontId="0" fillId="0" borderId="0" xfId="0" applyAlignment="1">
      <alignment horizontal="left"/>
    </xf>
    <xf numFmtId="0" fontId="5" fillId="0" borderId="0" xfId="0" applyFont="1" applyAlignment="1">
      <alignment horizontal="left"/>
    </xf>
    <xf numFmtId="0" fontId="6" fillId="0" borderId="0" xfId="0" applyFont="1" applyAlignment="1">
      <alignment horizontal="left"/>
    </xf>
    <xf numFmtId="0" fontId="0" fillId="0" borderId="0" xfId="0" applyAlignment="1">
      <alignment horizontal="left" wrapText="1"/>
    </xf>
    <xf numFmtId="0" fontId="7" fillId="0" borderId="0" xfId="0" applyFont="1" applyAlignment="1">
      <alignment horizontal="center" vertical="center"/>
    </xf>
    <xf numFmtId="0" fontId="10" fillId="0" borderId="0" xfId="0" applyFont="1" applyAlignment="1">
      <alignment horizontal="left" vertical="center" wrapText="1"/>
    </xf>
    <xf numFmtId="0" fontId="17" fillId="0" borderId="0" xfId="0" applyFont="1" applyAlignment="1">
      <alignment horizontal="left" vertical="center" wrapText="1"/>
    </xf>
    <xf numFmtId="0" fontId="14" fillId="3" borderId="0" xfId="0" applyFont="1" applyFill="1" applyAlignment="1">
      <alignment horizontal="center"/>
    </xf>
    <xf numFmtId="0" fontId="22" fillId="0" borderId="0" xfId="0" applyFont="1" applyAlignment="1">
      <alignment vertical="center" wrapText="1"/>
    </xf>
    <xf numFmtId="165" fontId="22" fillId="0" borderId="0" xfId="0" applyNumberFormat="1" applyFont="1" applyAlignment="1">
      <alignment vertical="center" wrapText="1"/>
    </xf>
    <xf numFmtId="3" fontId="16" fillId="3" borderId="3" xfId="0" applyNumberFormat="1" applyFont="1" applyFill="1" applyBorder="1" applyAlignment="1">
      <alignment horizontal="right" vertical="center" wrapText="1"/>
    </xf>
    <xf numFmtId="0" fontId="11" fillId="0" borderId="7" xfId="0" applyFont="1" applyBorder="1"/>
    <xf numFmtId="0" fontId="11" fillId="3" borderId="0" xfId="0" applyFont="1" applyFill="1"/>
    <xf numFmtId="14" fontId="25" fillId="0" borderId="0" xfId="0" applyNumberFormat="1" applyFont="1" applyAlignment="1">
      <alignment horizontal="center"/>
    </xf>
    <xf numFmtId="14" fontId="25" fillId="0" borderId="0" xfId="0" applyNumberFormat="1" applyFont="1"/>
    <xf numFmtId="0" fontId="1" fillId="24" borderId="0" xfId="1" applyNumberFormat="1" applyFont="1" applyFill="1" applyBorder="1" applyProtection="1"/>
    <xf numFmtId="0" fontId="26" fillId="0" borderId="0" xfId="0" applyFont="1" applyAlignment="1">
      <alignment horizontal="right"/>
    </xf>
    <xf numFmtId="0" fontId="27" fillId="0" borderId="0" xfId="0" applyFont="1" applyAlignment="1">
      <alignment horizontal="right" vertical="center" readingOrder="1"/>
    </xf>
    <xf numFmtId="0" fontId="24" fillId="0" borderId="0" xfId="0" applyFont="1"/>
    <xf numFmtId="0" fontId="26" fillId="0" borderId="0" xfId="0" applyFont="1"/>
    <xf numFmtId="0" fontId="28" fillId="24" borderId="0" xfId="1" applyNumberFormat="1" applyFont="1" applyFill="1" applyBorder="1" applyProtection="1"/>
    <xf numFmtId="0" fontId="30" fillId="25" borderId="9" xfId="0" applyFont="1" applyFill="1" applyBorder="1" applyAlignment="1">
      <alignment horizontal="center" vertical="center" wrapText="1"/>
    </xf>
    <xf numFmtId="3" fontId="25" fillId="24" borderId="2" xfId="0" applyNumberFormat="1" applyFont="1" applyFill="1" applyBorder="1" applyAlignment="1" applyProtection="1">
      <alignment horizontal="center" vertical="center" wrapText="1"/>
      <protection locked="0"/>
    </xf>
    <xf numFmtId="3" fontId="25" fillId="0" borderId="1" xfId="0" applyNumberFormat="1" applyFont="1" applyBorder="1" applyAlignment="1">
      <alignment horizontal="center" vertical="center" wrapText="1"/>
    </xf>
    <xf numFmtId="0" fontId="31" fillId="25" borderId="9" xfId="0" applyFont="1" applyFill="1" applyBorder="1" applyAlignment="1">
      <alignment horizontal="center" vertical="center" wrapText="1"/>
    </xf>
    <xf numFmtId="0" fontId="27"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6" fillId="3" borderId="0" xfId="0" applyFont="1" applyFill="1" applyAlignment="1">
      <alignment horizontal="center"/>
    </xf>
    <xf numFmtId="0" fontId="37" fillId="0" borderId="0" xfId="0" applyFont="1"/>
    <xf numFmtId="0" fontId="34" fillId="0" borderId="0" xfId="0" applyFont="1" applyAlignment="1">
      <alignment vertical="center"/>
    </xf>
    <xf numFmtId="0" fontId="34" fillId="0" borderId="0" xfId="0" applyFont="1"/>
    <xf numFmtId="0" fontId="38" fillId="0" borderId="0" xfId="0" applyFont="1" applyProtection="1">
      <protection locked="0"/>
    </xf>
    <xf numFmtId="165" fontId="34" fillId="3" borderId="0" xfId="0" applyNumberFormat="1" applyFont="1" applyFill="1" applyAlignment="1">
      <alignment horizontal="center" vertical="center"/>
    </xf>
    <xf numFmtId="0" fontId="34" fillId="3" borderId="0" xfId="0" applyFont="1" applyFill="1" applyAlignment="1">
      <alignment vertical="center"/>
    </xf>
    <xf numFmtId="0" fontId="35" fillId="0" borderId="0" xfId="0" applyFont="1"/>
    <xf numFmtId="0" fontId="34" fillId="0" borderId="0" xfId="0" applyFont="1" applyAlignment="1">
      <alignment horizontal="center" vertical="center"/>
    </xf>
    <xf numFmtId="0" fontId="38" fillId="0" borderId="0" xfId="0" applyFont="1"/>
    <xf numFmtId="0" fontId="30" fillId="25" borderId="13" xfId="0" applyFont="1" applyFill="1" applyBorder="1" applyAlignment="1">
      <alignment horizontal="center" vertical="center" wrapText="1"/>
    </xf>
    <xf numFmtId="0" fontId="30" fillId="25" borderId="14" xfId="0" applyFont="1" applyFill="1" applyBorder="1" applyAlignment="1">
      <alignment horizontal="center" vertical="center" wrapText="1"/>
    </xf>
    <xf numFmtId="165" fontId="40" fillId="26" borderId="14" xfId="0" applyNumberFormat="1" applyFont="1" applyFill="1" applyBorder="1" applyAlignment="1">
      <alignment horizontal="center" vertical="center"/>
    </xf>
    <xf numFmtId="165" fontId="40" fillId="26" borderId="12" xfId="0" applyNumberFormat="1" applyFont="1" applyFill="1" applyBorder="1" applyAlignment="1">
      <alignment horizontal="center" vertical="center"/>
    </xf>
    <xf numFmtId="0" fontId="30" fillId="25" borderId="15" xfId="0" applyFont="1" applyFill="1" applyBorder="1" applyAlignment="1">
      <alignment horizontal="center" vertical="center" wrapText="1"/>
    </xf>
    <xf numFmtId="0" fontId="8" fillId="0" borderId="16" xfId="0" applyFont="1" applyBorder="1"/>
    <xf numFmtId="0" fontId="38" fillId="0" borderId="17" xfId="0" applyFont="1" applyBorder="1"/>
    <xf numFmtId="165" fontId="40" fillId="26" borderId="12" xfId="0" applyNumberFormat="1" applyFont="1" applyFill="1" applyBorder="1" applyAlignment="1">
      <alignment horizontal="center" vertical="center" wrapText="1"/>
    </xf>
    <xf numFmtId="0" fontId="25" fillId="0" borderId="0" xfId="0" applyFont="1" applyAlignment="1">
      <alignment horizontal="left" vertical="center" wrapText="1" indent="1"/>
    </xf>
    <xf numFmtId="0" fontId="42" fillId="28" borderId="21" xfId="0" applyFont="1" applyFill="1" applyBorder="1" applyAlignment="1">
      <alignment horizontal="center" vertical="center" wrapText="1"/>
    </xf>
    <xf numFmtId="0" fontId="30" fillId="25" borderId="22" xfId="0" applyFont="1" applyFill="1" applyBorder="1" applyAlignment="1">
      <alignment horizontal="center" vertical="center" wrapText="1"/>
    </xf>
    <xf numFmtId="0" fontId="22" fillId="0" borderId="24" xfId="0" applyFont="1" applyBorder="1" applyAlignment="1">
      <alignment vertical="center" wrapText="1"/>
    </xf>
    <xf numFmtId="0" fontId="22" fillId="0" borderId="17" xfId="0" applyFont="1" applyBorder="1" applyAlignment="1">
      <alignment vertical="center" wrapText="1"/>
    </xf>
    <xf numFmtId="0" fontId="37" fillId="0" borderId="0" xfId="0" applyFont="1" applyAlignment="1" applyProtection="1">
      <alignment vertical="center"/>
      <protection locked="0"/>
    </xf>
    <xf numFmtId="0" fontId="37" fillId="0" borderId="0" xfId="0" applyFont="1" applyAlignment="1">
      <alignment vertical="center"/>
    </xf>
    <xf numFmtId="0" fontId="40" fillId="0" borderId="0" xfId="2" applyNumberFormat="1" applyFont="1" applyFill="1" applyBorder="1" applyAlignment="1" applyProtection="1">
      <alignment vertical="center"/>
    </xf>
    <xf numFmtId="14" fontId="48" fillId="0" borderId="0" xfId="0" applyNumberFormat="1" applyFont="1" applyAlignment="1">
      <alignment horizontal="center" vertical="center"/>
    </xf>
    <xf numFmtId="0" fontId="46" fillId="0" borderId="0" xfId="0" applyFont="1" applyAlignment="1">
      <alignment vertical="center"/>
    </xf>
    <xf numFmtId="0" fontId="35" fillId="0" borderId="0" xfId="0" applyFont="1" applyAlignment="1">
      <alignment vertical="center" wrapText="1"/>
    </xf>
    <xf numFmtId="0" fontId="49" fillId="0" borderId="0" xfId="0" applyFont="1" applyAlignment="1">
      <alignment vertical="center"/>
    </xf>
    <xf numFmtId="17" fontId="48" fillId="0" borderId="0" xfId="0" applyNumberFormat="1" applyFont="1" applyAlignment="1">
      <alignment horizontal="center"/>
    </xf>
    <xf numFmtId="0" fontId="27" fillId="0" borderId="0" xfId="0" applyFont="1" applyAlignment="1">
      <alignment horizontal="right"/>
    </xf>
    <xf numFmtId="0" fontId="50" fillId="24" borderId="0" xfId="1" applyNumberFormat="1" applyFont="1" applyFill="1" applyBorder="1" applyProtection="1"/>
    <xf numFmtId="9" fontId="36" fillId="0" borderId="0" xfId="2" applyFont="1" applyFill="1" applyBorder="1" applyProtection="1"/>
    <xf numFmtId="0" fontId="36" fillId="0" borderId="0" xfId="0" applyFont="1" applyProtection="1">
      <protection locked="0"/>
    </xf>
    <xf numFmtId="0" fontId="27" fillId="0" borderId="0" xfId="0" applyFont="1"/>
    <xf numFmtId="14" fontId="48" fillId="0" borderId="0" xfId="0" applyNumberFormat="1" applyFont="1" applyAlignment="1">
      <alignment horizontal="center"/>
    </xf>
    <xf numFmtId="0" fontId="50" fillId="0" borderId="0" xfId="0" applyFont="1" applyProtection="1">
      <protection locked="0"/>
    </xf>
    <xf numFmtId="0" fontId="49" fillId="0" borderId="0" xfId="0" applyFont="1"/>
    <xf numFmtId="0" fontId="34" fillId="0" borderId="0" xfId="0" applyFont="1" applyAlignment="1">
      <alignment horizontal="left" vertical="center" wrapText="1"/>
    </xf>
    <xf numFmtId="165" fontId="34" fillId="0" borderId="0" xfId="0" applyNumberFormat="1" applyFont="1" applyAlignment="1">
      <alignment vertical="center"/>
    </xf>
    <xf numFmtId="0" fontId="50" fillId="3" borderId="0" xfId="0" applyFont="1" applyFill="1" applyProtection="1">
      <protection locked="0"/>
    </xf>
    <xf numFmtId="0" fontId="38" fillId="3" borderId="0" xfId="0" applyFont="1" applyFill="1" applyProtection="1">
      <protection locked="0"/>
    </xf>
    <xf numFmtId="0" fontId="27" fillId="0" borderId="0" xfId="0" applyFont="1" applyAlignment="1">
      <alignment horizontal="left"/>
    </xf>
    <xf numFmtId="0" fontId="28" fillId="0" borderId="0" xfId="1" applyNumberFormat="1" applyFont="1" applyFill="1" applyBorder="1" applyProtection="1"/>
    <xf numFmtId="0" fontId="27" fillId="0" borderId="0" xfId="0" applyFont="1" applyAlignment="1">
      <alignment horizontal="center"/>
    </xf>
    <xf numFmtId="0" fontId="38" fillId="0" borderId="0" xfId="0" applyFont="1" applyAlignment="1">
      <alignment horizontal="left" vertical="center" wrapText="1"/>
    </xf>
    <xf numFmtId="0" fontId="30" fillId="25" borderId="28" xfId="0" applyFont="1" applyFill="1" applyBorder="1" applyAlignment="1">
      <alignment horizontal="center" vertical="center" wrapText="1"/>
    </xf>
    <xf numFmtId="0" fontId="30" fillId="25" borderId="29" xfId="0" applyFont="1" applyFill="1" applyBorder="1" applyAlignment="1">
      <alignment horizontal="center" vertical="center" wrapText="1"/>
    </xf>
    <xf numFmtId="0" fontId="34" fillId="0" borderId="20" xfId="0" applyFont="1" applyBorder="1" applyAlignment="1">
      <alignment vertical="center"/>
    </xf>
    <xf numFmtId="0" fontId="34" fillId="0" borderId="14" xfId="0" applyFont="1" applyBorder="1" applyAlignment="1">
      <alignment vertical="center"/>
    </xf>
    <xf numFmtId="9" fontId="13" fillId="0" borderId="31" xfId="2" applyFont="1" applyFill="1" applyBorder="1" applyAlignment="1" applyProtection="1">
      <alignment vertical="center"/>
    </xf>
    <xf numFmtId="0" fontId="34" fillId="0" borderId="0" xfId="0" applyFont="1" applyAlignment="1">
      <alignment horizontal="left" vertical="center"/>
    </xf>
    <xf numFmtId="3" fontId="25" fillId="0" borderId="2" xfId="0" applyNumberFormat="1" applyFont="1" applyBorder="1" applyAlignment="1" applyProtection="1">
      <alignment horizontal="center" vertical="center" wrapText="1"/>
      <protection locked="0"/>
    </xf>
    <xf numFmtId="0" fontId="50" fillId="0" borderId="0" xfId="2" applyNumberFormat="1" applyFont="1" applyFill="1" applyBorder="1" applyAlignment="1" applyProtection="1">
      <alignment vertical="center"/>
    </xf>
    <xf numFmtId="0" fontId="36" fillId="0" borderId="0" xfId="0" applyFont="1" applyAlignment="1">
      <alignment horizontal="center" vertical="center"/>
    </xf>
    <xf numFmtId="9" fontId="49" fillId="0" borderId="0" xfId="2" applyFont="1" applyFill="1" applyBorder="1" applyAlignment="1" applyProtection="1">
      <alignment vertical="center"/>
    </xf>
    <xf numFmtId="0" fontId="36" fillId="0" borderId="0" xfId="0" applyFont="1" applyAlignment="1">
      <alignment vertical="center"/>
    </xf>
    <xf numFmtId="0" fontId="40" fillId="25" borderId="9" xfId="0" applyFont="1" applyFill="1" applyBorder="1" applyAlignment="1">
      <alignment horizontal="center" vertical="center" wrapText="1"/>
    </xf>
    <xf numFmtId="0" fontId="50" fillId="0" borderId="0" xfId="0" applyFont="1" applyAlignment="1">
      <alignment horizontal="center" vertical="center"/>
    </xf>
    <xf numFmtId="9" fontId="27" fillId="0" borderId="0" xfId="2" applyFont="1" applyFill="1" applyBorder="1" applyAlignment="1" applyProtection="1">
      <alignment vertical="center"/>
    </xf>
    <xf numFmtId="0" fontId="27" fillId="0" borderId="0" xfId="0" applyFont="1" applyAlignment="1">
      <alignment vertical="center"/>
    </xf>
    <xf numFmtId="0" fontId="27" fillId="0" borderId="0" xfId="0" applyFont="1" applyAlignment="1">
      <alignment horizontal="center" vertical="center"/>
    </xf>
    <xf numFmtId="0" fontId="25" fillId="0" borderId="0" xfId="0" applyFont="1" applyAlignment="1" applyProtection="1">
      <alignment vertical="center"/>
      <protection locked="0"/>
    </xf>
    <xf numFmtId="0" fontId="25" fillId="0" borderId="0" xfId="0" applyFont="1" applyAlignment="1">
      <alignment vertical="center"/>
    </xf>
    <xf numFmtId="0" fontId="27" fillId="0" borderId="0" xfId="0" applyFont="1" applyAlignment="1">
      <alignment vertical="center" wrapText="1"/>
    </xf>
    <xf numFmtId="0" fontId="40" fillId="25" borderId="32" xfId="0" applyFont="1" applyFill="1" applyBorder="1" applyAlignment="1">
      <alignment horizontal="center" vertical="center" wrapText="1"/>
    </xf>
    <xf numFmtId="0" fontId="40" fillId="25" borderId="13" xfId="0" applyFont="1" applyFill="1" applyBorder="1" applyAlignment="1">
      <alignment horizontal="center" vertical="center" wrapText="1"/>
    </xf>
    <xf numFmtId="0" fontId="34" fillId="0" borderId="12" xfId="0" applyFont="1" applyBorder="1" applyAlignment="1">
      <alignment vertical="center"/>
    </xf>
    <xf numFmtId="0" fontId="34" fillId="0" borderId="19" xfId="0" applyFont="1" applyBorder="1" applyAlignment="1">
      <alignment vertical="center"/>
    </xf>
    <xf numFmtId="0" fontId="25" fillId="4" borderId="1" xfId="0" applyFont="1" applyFill="1" applyBorder="1" applyAlignment="1">
      <alignment horizontal="center" vertical="center"/>
    </xf>
    <xf numFmtId="0" fontId="25" fillId="0" borderId="1" xfId="0" applyFont="1" applyBorder="1" applyAlignment="1">
      <alignment horizontal="center" vertical="center" wrapText="1" readingOrder="1"/>
    </xf>
    <xf numFmtId="0" fontId="25" fillId="5" borderId="1" xfId="0" applyFont="1" applyFill="1" applyBorder="1" applyAlignment="1">
      <alignment horizontal="center" vertical="center" wrapText="1"/>
    </xf>
    <xf numFmtId="0" fontId="25" fillId="21" borderId="1" xfId="0" applyFont="1" applyFill="1" applyBorder="1" applyAlignment="1">
      <alignment horizontal="center" vertical="center"/>
    </xf>
    <xf numFmtId="0" fontId="25" fillId="0" borderId="1" xfId="0" applyFont="1" applyBorder="1" applyAlignment="1">
      <alignment horizontal="center" vertical="center" wrapText="1"/>
    </xf>
    <xf numFmtId="0" fontId="25" fillId="6" borderId="1"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9" borderId="1" xfId="0" applyFont="1" applyFill="1" applyBorder="1" applyAlignment="1">
      <alignment horizontal="center" vertical="center"/>
    </xf>
    <xf numFmtId="0" fontId="27" fillId="16" borderId="1"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5" fillId="12" borderId="1" xfId="0" applyFont="1" applyFill="1" applyBorder="1" applyAlignment="1">
      <alignment horizontal="center" vertical="center"/>
    </xf>
    <xf numFmtId="0" fontId="25" fillId="11" borderId="1" xfId="0" applyFont="1" applyFill="1" applyBorder="1" applyAlignment="1">
      <alignment horizontal="center" vertical="center"/>
    </xf>
    <xf numFmtId="0" fontId="27" fillId="12" borderId="1" xfId="0" applyFont="1" applyFill="1" applyBorder="1" applyAlignment="1">
      <alignment horizontal="center" vertical="center" wrapText="1"/>
    </xf>
    <xf numFmtId="0" fontId="25" fillId="13" borderId="1" xfId="0" applyFont="1" applyFill="1" applyBorder="1" applyAlignment="1">
      <alignment horizontal="center" vertical="center"/>
    </xf>
    <xf numFmtId="0" fontId="27" fillId="13" borderId="1" xfId="0" applyFont="1" applyFill="1" applyBorder="1" applyAlignment="1">
      <alignment horizontal="center" vertical="center"/>
    </xf>
    <xf numFmtId="0" fontId="25" fillId="14" borderId="1" xfId="0" applyFont="1" applyFill="1" applyBorder="1" applyAlignment="1">
      <alignment horizontal="center" vertical="center"/>
    </xf>
    <xf numFmtId="0" fontId="25" fillId="23" borderId="1" xfId="0" applyFont="1" applyFill="1" applyBorder="1" applyAlignment="1">
      <alignment horizontal="center" vertical="center"/>
    </xf>
    <xf numFmtId="0" fontId="27" fillId="22" borderId="1"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16" borderId="1" xfId="0" applyFont="1" applyFill="1" applyBorder="1" applyAlignment="1">
      <alignment horizontal="center" vertical="center"/>
    </xf>
    <xf numFmtId="0" fontId="25" fillId="17" borderId="1" xfId="0" applyFont="1" applyFill="1" applyBorder="1" applyAlignment="1">
      <alignment horizontal="center" vertical="center" wrapText="1"/>
    </xf>
    <xf numFmtId="0" fontId="27" fillId="16" borderId="1" xfId="0" applyFont="1" applyFill="1" applyBorder="1" applyAlignment="1">
      <alignment horizontal="center" vertical="center"/>
    </xf>
    <xf numFmtId="0" fontId="25" fillId="18" borderId="1" xfId="0" applyFont="1" applyFill="1" applyBorder="1" applyAlignment="1">
      <alignment horizontal="center" vertical="center" wrapText="1"/>
    </xf>
    <xf numFmtId="0" fontId="25" fillId="19" borderId="1" xfId="0" applyFont="1" applyFill="1" applyBorder="1" applyAlignment="1">
      <alignment horizontal="center" vertical="center" wrapText="1"/>
    </xf>
    <xf numFmtId="0" fontId="25" fillId="22" borderId="1" xfId="0" applyFont="1" applyFill="1" applyBorder="1" applyAlignment="1">
      <alignment horizontal="center" vertical="center"/>
    </xf>
    <xf numFmtId="0" fontId="25" fillId="2" borderId="1" xfId="0" applyFont="1" applyFill="1" applyBorder="1" applyAlignment="1">
      <alignment horizontal="center" vertical="center" wrapText="1"/>
    </xf>
    <xf numFmtId="0" fontId="25" fillId="20" borderId="1" xfId="0" applyFont="1" applyFill="1" applyBorder="1" applyAlignment="1">
      <alignment horizontal="center" vertical="center" wrapText="1"/>
    </xf>
    <xf numFmtId="0" fontId="46" fillId="7" borderId="1" xfId="0" applyFont="1" applyFill="1" applyBorder="1" applyAlignment="1">
      <alignment horizontal="center" vertical="center" wrapText="1"/>
    </xf>
    <xf numFmtId="0" fontId="37" fillId="0" borderId="20" xfId="0" applyFont="1" applyBorder="1" applyAlignment="1">
      <alignment vertical="center"/>
    </xf>
    <xf numFmtId="3" fontId="25" fillId="3" borderId="3" xfId="0" applyNumberFormat="1" applyFont="1" applyFill="1" applyBorder="1" applyAlignment="1">
      <alignment horizontal="right" vertical="center" wrapText="1"/>
    </xf>
    <xf numFmtId="3" fontId="25" fillId="24" borderId="33" xfId="0" applyNumberFormat="1" applyFont="1" applyFill="1" applyBorder="1" applyAlignment="1" applyProtection="1">
      <alignment horizontal="center" vertical="center" wrapText="1"/>
      <protection locked="0"/>
    </xf>
    <xf numFmtId="0" fontId="8" fillId="0" borderId="34" xfId="0" applyFont="1" applyBorder="1" applyAlignment="1">
      <alignment vertical="center"/>
    </xf>
    <xf numFmtId="0" fontId="8" fillId="0" borderId="35" xfId="0" applyFont="1" applyBorder="1" applyAlignment="1">
      <alignment vertical="center"/>
    </xf>
    <xf numFmtId="3" fontId="25" fillId="3" borderId="36" xfId="0" applyNumberFormat="1" applyFont="1" applyFill="1" applyBorder="1" applyAlignment="1">
      <alignment horizontal="right" vertical="center" wrapText="1"/>
    </xf>
    <xf numFmtId="0" fontId="50" fillId="0" borderId="0" xfId="0" applyFont="1" applyAlignment="1">
      <alignment horizontal="right"/>
    </xf>
    <xf numFmtId="0" fontId="50" fillId="0" borderId="0" xfId="1" applyNumberFormat="1" applyFont="1" applyFill="1" applyBorder="1" applyProtection="1"/>
    <xf numFmtId="0" fontId="25" fillId="0" borderId="0" xfId="0" applyFont="1"/>
    <xf numFmtId="0" fontId="27" fillId="3" borderId="0" xfId="0" applyFont="1" applyFill="1" applyAlignment="1">
      <alignment horizontal="center"/>
    </xf>
    <xf numFmtId="165" fontId="27" fillId="0" borderId="0" xfId="0" applyNumberFormat="1" applyFont="1" applyAlignment="1">
      <alignment horizontal="center" vertical="center"/>
    </xf>
    <xf numFmtId="0" fontId="27" fillId="3" borderId="0" xfId="0" applyFont="1" applyFill="1" applyAlignment="1">
      <alignment horizontal="center" vertical="center"/>
    </xf>
    <xf numFmtId="165" fontId="27" fillId="0" borderId="12" xfId="0" applyNumberFormat="1" applyFont="1" applyBorder="1" applyAlignment="1">
      <alignment horizontal="center" vertical="center"/>
    </xf>
    <xf numFmtId="0" fontId="27" fillId="3" borderId="31" xfId="0" applyFont="1" applyFill="1" applyBorder="1" applyAlignment="1">
      <alignment horizontal="center"/>
    </xf>
    <xf numFmtId="0" fontId="30" fillId="0" borderId="0" xfId="0" applyFont="1" applyAlignment="1">
      <alignment horizontal="center" vertical="center" wrapText="1"/>
    </xf>
    <xf numFmtId="14" fontId="16" fillId="24" borderId="10" xfId="0" applyNumberFormat="1" applyFont="1" applyFill="1" applyBorder="1" applyAlignment="1" applyProtection="1">
      <alignment vertical="center" wrapText="1"/>
      <protection locked="0"/>
    </xf>
    <xf numFmtId="14" fontId="16" fillId="24" borderId="8" xfId="0" applyNumberFormat="1" applyFont="1" applyFill="1" applyBorder="1" applyAlignment="1" applyProtection="1">
      <alignment vertical="center" wrapText="1"/>
      <protection locked="0"/>
    </xf>
    <xf numFmtId="3" fontId="16" fillId="24" borderId="8" xfId="0" applyNumberFormat="1" applyFont="1" applyFill="1" applyBorder="1" applyAlignment="1" applyProtection="1">
      <alignment horizontal="center" vertical="center" wrapText="1"/>
      <protection locked="0"/>
    </xf>
    <xf numFmtId="3" fontId="20" fillId="24" borderId="8" xfId="0" applyNumberFormat="1" applyFont="1" applyFill="1" applyBorder="1" applyAlignment="1">
      <alignment horizontal="right" vertical="center" wrapText="1"/>
    </xf>
    <xf numFmtId="14" fontId="16" fillId="24" borderId="11" xfId="0" applyNumberFormat="1" applyFont="1" applyFill="1" applyBorder="1" applyAlignment="1" applyProtection="1">
      <alignment vertical="center" wrapText="1"/>
      <protection locked="0"/>
    </xf>
    <xf numFmtId="3" fontId="16" fillId="24" borderId="1" xfId="0" applyNumberFormat="1" applyFont="1" applyFill="1" applyBorder="1" applyAlignment="1" applyProtection="1">
      <alignment horizontal="center" vertical="center" wrapText="1"/>
      <protection locked="0"/>
    </xf>
    <xf numFmtId="0" fontId="1" fillId="3" borderId="0" xfId="1" applyNumberFormat="1" applyFont="1" applyFill="1" applyBorder="1" applyProtection="1"/>
    <xf numFmtId="0" fontId="1" fillId="3" borderId="0" xfId="0" applyFont="1" applyFill="1" applyAlignment="1">
      <alignment horizontal="right"/>
    </xf>
    <xf numFmtId="0" fontId="8" fillId="3" borderId="0" xfId="0" applyFont="1" applyFill="1"/>
    <xf numFmtId="14" fontId="12" fillId="3" borderId="0" xfId="0" applyNumberFormat="1" applyFont="1" applyFill="1" applyAlignment="1">
      <alignment horizontal="center"/>
    </xf>
    <xf numFmtId="9" fontId="11" fillId="3" borderId="0" xfId="2" applyFont="1" applyFill="1" applyBorder="1" applyProtection="1"/>
    <xf numFmtId="0" fontId="11" fillId="3" borderId="0" xfId="0" applyFont="1" applyFill="1" applyProtection="1">
      <protection locked="0"/>
    </xf>
    <xf numFmtId="0" fontId="9" fillId="3" borderId="0" xfId="0" applyFont="1" applyFill="1"/>
    <xf numFmtId="0" fontId="39" fillId="3" borderId="0" xfId="0" applyFont="1" applyFill="1" applyAlignment="1">
      <alignment horizontal="left" indent="1"/>
    </xf>
    <xf numFmtId="0" fontId="30" fillId="25" borderId="27" xfId="0" applyFont="1" applyFill="1" applyBorder="1" applyAlignment="1">
      <alignment horizontal="center" vertical="center" wrapText="1"/>
    </xf>
    <xf numFmtId="0" fontId="40" fillId="27" borderId="1" xfId="0" applyFont="1" applyFill="1" applyBorder="1" applyAlignment="1">
      <alignment horizontal="center" vertical="center" wrapText="1"/>
    </xf>
    <xf numFmtId="0" fontId="46" fillId="27" borderId="1" xfId="0" applyFont="1" applyFill="1" applyBorder="1" applyAlignment="1">
      <alignment horizontal="center" vertical="center"/>
    </xf>
    <xf numFmtId="0" fontId="46" fillId="29" borderId="1" xfId="0" applyFont="1" applyFill="1" applyBorder="1" applyAlignment="1">
      <alignment horizontal="center" vertical="center"/>
    </xf>
    <xf numFmtId="0" fontId="40" fillId="27" borderId="1" xfId="0" applyFont="1" applyFill="1" applyBorder="1" applyAlignment="1">
      <alignment horizontal="center" vertical="center"/>
    </xf>
    <xf numFmtId="0" fontId="27" fillId="24" borderId="1" xfId="0" applyFont="1" applyFill="1" applyBorder="1" applyAlignment="1">
      <alignment horizontal="center" vertical="center" wrapText="1"/>
    </xf>
    <xf numFmtId="0" fontId="25" fillId="24" borderId="1" xfId="0" applyFont="1" applyFill="1" applyBorder="1" applyAlignment="1">
      <alignment horizontal="center" vertical="center"/>
    </xf>
    <xf numFmtId="0" fontId="27" fillId="24" borderId="1" xfId="0" applyFont="1" applyFill="1" applyBorder="1" applyAlignment="1">
      <alignment horizontal="center" vertical="center"/>
    </xf>
    <xf numFmtId="0" fontId="27" fillId="30" borderId="1" xfId="0" applyFont="1" applyFill="1" applyBorder="1" applyAlignment="1">
      <alignment horizontal="center" vertical="center" wrapText="1"/>
    </xf>
    <xf numFmtId="0" fontId="25" fillId="31" borderId="1" xfId="0" applyFont="1" applyFill="1" applyBorder="1" applyAlignment="1">
      <alignment horizontal="center" vertical="center"/>
    </xf>
    <xf numFmtId="0" fontId="25" fillId="30" borderId="1" xfId="0" applyFont="1" applyFill="1" applyBorder="1" applyAlignment="1">
      <alignment horizontal="center" vertical="center"/>
    </xf>
    <xf numFmtId="0" fontId="40" fillId="26" borderId="1" xfId="0" applyFont="1" applyFill="1" applyBorder="1" applyAlignment="1">
      <alignment horizontal="center" vertical="center"/>
    </xf>
    <xf numFmtId="0" fontId="46" fillId="26" borderId="1" xfId="0" applyFont="1" applyFill="1" applyBorder="1" applyAlignment="1">
      <alignment horizontal="center" vertical="center"/>
    </xf>
    <xf numFmtId="0" fontId="40" fillId="26" borderId="1" xfId="0" applyFont="1" applyFill="1" applyBorder="1" applyAlignment="1">
      <alignment horizontal="center" vertical="center" wrapText="1"/>
    </xf>
    <xf numFmtId="165" fontId="40" fillId="27" borderId="14" xfId="0" applyNumberFormat="1" applyFont="1" applyFill="1" applyBorder="1" applyAlignment="1">
      <alignment horizontal="center" vertical="center"/>
    </xf>
    <xf numFmtId="165" fontId="40" fillId="27" borderId="12" xfId="0" applyNumberFormat="1" applyFont="1" applyFill="1" applyBorder="1" applyAlignment="1">
      <alignment horizontal="center" vertical="center"/>
    </xf>
    <xf numFmtId="165" fontId="45" fillId="27" borderId="30" xfId="0" applyNumberFormat="1" applyFont="1" applyFill="1" applyBorder="1" applyAlignment="1">
      <alignment horizontal="center" vertical="center"/>
    </xf>
    <xf numFmtId="166" fontId="45" fillId="27" borderId="12" xfId="2" applyNumberFormat="1" applyFont="1" applyFill="1" applyBorder="1" applyAlignment="1" applyProtection="1">
      <alignment vertical="center"/>
    </xf>
    <xf numFmtId="165" fontId="45" fillId="27" borderId="24" xfId="0" applyNumberFormat="1" applyFont="1" applyFill="1" applyBorder="1" applyAlignment="1">
      <alignment horizontal="center" vertical="center"/>
    </xf>
    <xf numFmtId="166" fontId="40" fillId="27" borderId="12" xfId="2" applyNumberFormat="1" applyFont="1" applyFill="1" applyBorder="1" applyAlignment="1" applyProtection="1">
      <alignment vertical="center"/>
    </xf>
    <xf numFmtId="165" fontId="40" fillId="27" borderId="0" xfId="0" applyNumberFormat="1" applyFont="1" applyFill="1" applyAlignment="1">
      <alignment horizontal="center" vertical="center"/>
    </xf>
    <xf numFmtId="165" fontId="40" fillId="27" borderId="18" xfId="0" applyNumberFormat="1" applyFont="1" applyFill="1" applyBorder="1" applyAlignment="1">
      <alignment horizontal="center" vertical="center"/>
    </xf>
    <xf numFmtId="165" fontId="40" fillId="27" borderId="30" xfId="0" applyNumberFormat="1" applyFont="1" applyFill="1" applyBorder="1" applyAlignment="1">
      <alignment horizontal="center" vertical="center"/>
    </xf>
    <xf numFmtId="1" fontId="40" fillId="27" borderId="12" xfId="2" applyNumberFormat="1" applyFont="1" applyFill="1" applyBorder="1" applyAlignment="1" applyProtection="1">
      <alignment vertical="center"/>
    </xf>
    <xf numFmtId="1" fontId="45" fillId="27" borderId="12" xfId="2" applyNumberFormat="1" applyFont="1" applyFill="1" applyBorder="1" applyAlignment="1" applyProtection="1">
      <alignment vertical="center"/>
    </xf>
    <xf numFmtId="0" fontId="25" fillId="16" borderId="1"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4" borderId="1"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xf>
    <xf numFmtId="0" fontId="18" fillId="0" borderId="0" xfId="0" applyFont="1" applyAlignment="1">
      <alignment horizontal="left"/>
    </xf>
    <xf numFmtId="0" fontId="7" fillId="0" borderId="0" xfId="0" applyFont="1" applyAlignment="1">
      <alignment horizontal="center" vertical="center"/>
    </xf>
    <xf numFmtId="0" fontId="6" fillId="0" borderId="0" xfId="0" applyFont="1" applyAlignment="1">
      <alignment horizontal="left"/>
    </xf>
    <xf numFmtId="0" fontId="19" fillId="0" borderId="0" xfId="0" applyFont="1" applyAlignment="1">
      <alignment horizontal="center" wrapText="1"/>
    </xf>
    <xf numFmtId="0" fontId="5" fillId="0" borderId="0" xfId="0" applyFont="1" applyAlignment="1">
      <alignment horizontal="left" wrapText="1"/>
    </xf>
    <xf numFmtId="0" fontId="5" fillId="0" borderId="0" xfId="0" applyFont="1" applyAlignment="1">
      <alignment horizontal="left"/>
    </xf>
    <xf numFmtId="0" fontId="29" fillId="25" borderId="5" xfId="0" applyFont="1" applyFill="1" applyBorder="1" applyAlignment="1">
      <alignment horizontal="center" vertical="center"/>
    </xf>
    <xf numFmtId="0" fontId="29" fillId="25" borderId="0" xfId="0" applyFont="1" applyFill="1" applyAlignment="1">
      <alignment horizontal="center" vertical="center"/>
    </xf>
    <xf numFmtId="0" fontId="39" fillId="0" borderId="0" xfId="0" applyFont="1" applyAlignment="1">
      <alignment horizontal="center" vertical="center" wrapText="1"/>
    </xf>
    <xf numFmtId="0" fontId="39" fillId="0" borderId="15" xfId="0" applyFont="1" applyBorder="1" applyAlignment="1">
      <alignment horizontal="center" vertical="center" wrapText="1"/>
    </xf>
    <xf numFmtId="0" fontId="36" fillId="0" borderId="14" xfId="0" applyFont="1" applyBorder="1" applyAlignment="1">
      <alignment horizontal="center" vertical="center" wrapText="1"/>
    </xf>
    <xf numFmtId="0" fontId="40" fillId="27" borderId="15" xfId="0" applyFont="1" applyFill="1" applyBorder="1" applyAlignment="1">
      <alignment horizontal="center" vertical="center" wrapText="1"/>
    </xf>
    <xf numFmtId="0" fontId="40" fillId="27" borderId="14" xfId="0" applyFont="1" applyFill="1" applyBorder="1" applyAlignment="1">
      <alignment horizontal="center" vertical="center" wrapText="1"/>
    </xf>
    <xf numFmtId="0" fontId="25" fillId="0" borderId="0" xfId="0" applyFont="1" applyAlignment="1">
      <alignment horizontal="left" vertical="center" wrapText="1" indent="1"/>
    </xf>
    <xf numFmtId="0" fontId="34" fillId="3" borderId="0" xfId="0" applyFont="1" applyFill="1" applyAlignment="1">
      <alignment horizontal="center" vertical="center" wrapText="1"/>
    </xf>
    <xf numFmtId="0" fontId="35" fillId="0" borderId="0" xfId="0" applyFont="1" applyAlignment="1">
      <alignment horizontal="left" vertical="center" wrapText="1"/>
    </xf>
    <xf numFmtId="0" fontId="47" fillId="0" borderId="0" xfId="0" applyFont="1" applyAlignment="1">
      <alignment horizontal="center"/>
    </xf>
    <xf numFmtId="0" fontId="28" fillId="24" borderId="0" xfId="1" applyNumberFormat="1" applyFont="1" applyFill="1" applyBorder="1" applyProtection="1"/>
    <xf numFmtId="0" fontId="39" fillId="0" borderId="18" xfId="0" applyFont="1" applyBorder="1" applyAlignment="1">
      <alignment horizontal="center" vertical="center" wrapText="1"/>
    </xf>
    <xf numFmtId="0" fontId="39" fillId="0" borderId="14" xfId="0" applyFont="1" applyBorder="1" applyAlignment="1">
      <alignment horizontal="center" vertical="center" wrapText="1"/>
    </xf>
    <xf numFmtId="0" fontId="36" fillId="0" borderId="0" xfId="0" applyFont="1" applyAlignment="1">
      <alignment horizontal="center"/>
    </xf>
    <xf numFmtId="0" fontId="54" fillId="0" borderId="22" xfId="0" applyFont="1" applyBorder="1" applyAlignment="1">
      <alignment horizontal="center" vertical="center" wrapText="1"/>
    </xf>
    <xf numFmtId="0" fontId="54" fillId="0" borderId="25" xfId="0" applyFont="1" applyBorder="1" applyAlignment="1">
      <alignment horizontal="center" vertical="center" wrapText="1"/>
    </xf>
    <xf numFmtId="0" fontId="40" fillId="25" borderId="23" xfId="0" applyFont="1" applyFill="1" applyBorder="1" applyAlignment="1">
      <alignment horizontal="center" vertical="center" wrapText="1"/>
    </xf>
    <xf numFmtId="0" fontId="40" fillId="25" borderId="24" xfId="0" applyFont="1" applyFill="1" applyBorder="1" applyAlignment="1">
      <alignment horizontal="center" vertical="center" wrapText="1"/>
    </xf>
    <xf numFmtId="0" fontId="45" fillId="25" borderId="15" xfId="0" applyFont="1" applyFill="1" applyBorder="1" applyAlignment="1">
      <alignment horizontal="center" vertical="center" wrapText="1"/>
    </xf>
    <xf numFmtId="0" fontId="40" fillId="25" borderId="18" xfId="0" applyFont="1" applyFill="1" applyBorder="1" applyAlignment="1">
      <alignment horizontal="center" vertical="center" wrapText="1"/>
    </xf>
    <xf numFmtId="0" fontId="40" fillId="25" borderId="15" xfId="0" applyFont="1" applyFill="1" applyBorder="1" applyAlignment="1">
      <alignment horizontal="center" vertical="center" wrapText="1"/>
    </xf>
    <xf numFmtId="0" fontId="34" fillId="0" borderId="4" xfId="0" applyFont="1" applyBorder="1" applyAlignment="1">
      <alignment horizontal="center" vertical="center"/>
    </xf>
    <xf numFmtId="0" fontId="34" fillId="0" borderId="6" xfId="0" applyFont="1" applyBorder="1" applyAlignment="1">
      <alignment horizontal="center" vertical="center"/>
    </xf>
    <xf numFmtId="0" fontId="51" fillId="25" borderId="26" xfId="0" applyFont="1" applyFill="1" applyBorder="1" applyAlignment="1">
      <alignment horizontal="center" vertical="center" wrapText="1"/>
    </xf>
    <xf numFmtId="0" fontId="51" fillId="25" borderId="27" xfId="0" applyFont="1" applyFill="1" applyBorder="1" applyAlignment="1">
      <alignment horizontal="center" vertical="center" wrapText="1"/>
    </xf>
    <xf numFmtId="0" fontId="51" fillId="25" borderId="9" xfId="0" applyFont="1" applyFill="1" applyBorder="1" applyAlignment="1">
      <alignment horizontal="center" vertical="center" wrapText="1"/>
    </xf>
    <xf numFmtId="0" fontId="40" fillId="0" borderId="0" xfId="0" applyFont="1" applyAlignment="1">
      <alignment horizontal="center" vertical="center"/>
    </xf>
    <xf numFmtId="0" fontId="20" fillId="0" borderId="0" xfId="0" applyFont="1" applyAlignment="1">
      <alignment horizontal="left" wrapText="1"/>
    </xf>
    <xf numFmtId="0" fontId="27" fillId="0" borderId="0" xfId="0" applyFont="1" applyAlignment="1">
      <alignment horizontal="center" vertical="center" wrapText="1"/>
    </xf>
    <xf numFmtId="0" fontId="26" fillId="0" borderId="0" xfId="0" applyFont="1" applyAlignment="1">
      <alignment horizontal="center"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6" fillId="0" borderId="0" xfId="0" applyFont="1" applyAlignment="1">
      <alignment horizontal="center" vertical="center"/>
    </xf>
    <xf numFmtId="0" fontId="27" fillId="0" borderId="24" xfId="0" applyFont="1" applyBorder="1" applyAlignment="1">
      <alignment horizontal="center" vertical="center" wrapText="1"/>
    </xf>
    <xf numFmtId="0" fontId="25" fillId="0" borderId="5" xfId="0" applyFont="1" applyBorder="1" applyAlignment="1">
      <alignment horizontal="left" vertical="center" wrapText="1"/>
    </xf>
    <xf numFmtId="0" fontId="27" fillId="0" borderId="0" xfId="0" applyFont="1" applyAlignment="1">
      <alignment horizontal="left" vertical="center" wrapText="1"/>
    </xf>
    <xf numFmtId="0" fontId="37" fillId="0" borderId="0" xfId="0" applyFont="1" applyAlignment="1">
      <alignment horizontal="left" wrapText="1"/>
    </xf>
    <xf numFmtId="0" fontId="11" fillId="0" borderId="0" xfId="0" applyFont="1" applyAlignment="1">
      <alignment horizontal="center" vertical="center" wrapText="1"/>
    </xf>
    <xf numFmtId="0" fontId="27" fillId="0" borderId="0" xfId="0" applyFont="1" applyAlignment="1">
      <alignment horizontal="left" indent="3"/>
    </xf>
    <xf numFmtId="0" fontId="11" fillId="3" borderId="0" xfId="0" applyFont="1" applyFill="1" applyAlignment="1">
      <alignment horizontal="center" vertical="center" wrapText="1"/>
    </xf>
    <xf numFmtId="0" fontId="23" fillId="0" borderId="0" xfId="0" applyFont="1" applyAlignment="1">
      <alignment horizontal="center" vertical="center" wrapText="1"/>
    </xf>
    <xf numFmtId="0" fontId="25" fillId="0" borderId="5" xfId="0" applyFont="1" applyBorder="1" applyAlignment="1">
      <alignment horizontal="left" vertical="center" wrapText="1" indent="1"/>
    </xf>
    <xf numFmtId="0" fontId="27" fillId="0" borderId="0" xfId="0" applyFont="1" applyAlignment="1">
      <alignment horizontal="left" vertical="center" wrapText="1" indent="1"/>
    </xf>
    <xf numFmtId="0" fontId="27" fillId="0" borderId="0" xfId="0" applyFont="1" applyAlignment="1">
      <alignment horizontal="left" indent="1"/>
    </xf>
    <xf numFmtId="0" fontId="21" fillId="0" borderId="0" xfId="0" applyFont="1" applyAlignment="1">
      <alignment horizontal="left"/>
    </xf>
  </cellXfs>
  <cellStyles count="3">
    <cellStyle name="Milliers" xfId="1" builtinId="3"/>
    <cellStyle name="Normal" xfId="0" builtinId="0"/>
    <cellStyle name="Pourcentage" xfId="2" builtinId="5"/>
  </cellStyles>
  <dxfs count="0"/>
  <tableStyles count="0" defaultTableStyle="TableStyleMedium2" defaultPivotStyle="PivotStyleLight16"/>
  <colors>
    <mruColors>
      <color rgb="FFEDECFF"/>
      <color rgb="FFB0EEF6"/>
      <color rgb="FF2C2D42"/>
      <color rgb="FF807DFF"/>
      <color rgb="FFFFC914"/>
      <color rgb="FFFF5B00"/>
      <color rgb="FF4BDDBE"/>
      <color rgb="FFF0107B"/>
      <color rgb="FF7C35CB"/>
      <color rgb="FF3B19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190500</xdr:colOff>
      <xdr:row>3</xdr:row>
      <xdr:rowOff>139700</xdr:rowOff>
    </xdr:from>
    <xdr:to>
      <xdr:col>14</xdr:col>
      <xdr:colOff>311150</xdr:colOff>
      <xdr:row>145</xdr:row>
      <xdr:rowOff>76200</xdr:rowOff>
    </xdr:to>
    <xdr:sp macro="" textlink="">
      <xdr:nvSpPr>
        <xdr:cNvPr id="5" name="ZoneTexte 4">
          <a:extLst>
            <a:ext uri="{FF2B5EF4-FFF2-40B4-BE49-F238E27FC236}">
              <a16:creationId xmlns:a16="http://schemas.microsoft.com/office/drawing/2014/main" id="{E5B5A2EE-D450-4679-96BB-204766458AB5}"/>
            </a:ext>
          </a:extLst>
        </xdr:cNvPr>
        <xdr:cNvSpPr txBox="1"/>
      </xdr:nvSpPr>
      <xdr:spPr>
        <a:xfrm>
          <a:off x="190500" y="1501775"/>
          <a:ext cx="12722225" cy="31226125"/>
        </a:xfrm>
        <a:prstGeom prst="rect">
          <a:avLst/>
        </a:prstGeom>
        <a:solidFill>
          <a:schemeClr val="lt1"/>
        </a:solidFill>
        <a:ln w="9525" cmpd="sng">
          <a:solidFill>
            <a:srgbClr val="2C2D4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200"/>
            </a:lnSpc>
          </a:pPr>
          <a:r>
            <a:rPr lang="fr-FR" sz="1300" b="1" i="0">
              <a:solidFill>
                <a:srgbClr val="2C2D42"/>
              </a:solidFill>
              <a:latin typeface="Arial" panose="020B0604020202020204" pitchFamily="34" charset="0"/>
              <a:ea typeface="Open Sans" pitchFamily="2" charset="0"/>
              <a:cs typeface="Arial" panose="020B0604020202020204" pitchFamily="34" charset="0"/>
            </a:rPr>
            <a:t>Mode</a:t>
          </a:r>
          <a:r>
            <a:rPr lang="fr-FR" sz="1300" b="1" i="0" baseline="0">
              <a:solidFill>
                <a:srgbClr val="2C2D42"/>
              </a:solidFill>
              <a:latin typeface="Arial" panose="020B0604020202020204" pitchFamily="34" charset="0"/>
              <a:ea typeface="Open Sans" pitchFamily="2" charset="0"/>
              <a:cs typeface="Arial" panose="020B0604020202020204" pitchFamily="34" charset="0"/>
            </a:rPr>
            <a:t> d'emploi pour remplir la déclaration trimestrielle</a:t>
          </a:r>
          <a:endParaRPr lang="fr-FR" sz="1300" b="1" i="0">
            <a:solidFill>
              <a:srgbClr val="2C2D42"/>
            </a:solidFill>
            <a:latin typeface="Arial" panose="020B0604020202020204" pitchFamily="34" charset="0"/>
            <a:ea typeface="Open Sans" pitchFamily="2" charset="0"/>
            <a:cs typeface="Arial" panose="020B0604020202020204" pitchFamily="34" charset="0"/>
          </a:endParaRPr>
        </a:p>
        <a:p>
          <a:pPr>
            <a:lnSpc>
              <a:spcPts val="1100"/>
            </a:lnSpc>
          </a:pPr>
          <a:endParaRPr lang="fr-FR" sz="1100">
            <a:solidFill>
              <a:srgbClr val="2C2D42"/>
            </a:solidFill>
            <a:latin typeface="Open Sans" pitchFamily="2" charset="0"/>
            <a:ea typeface="Open Sans" pitchFamily="2" charset="0"/>
            <a:cs typeface="Open Sans" pitchFamily="2" charset="0"/>
          </a:endParaRPr>
        </a:p>
        <a:p>
          <a:pPr algn="ctr">
            <a:lnSpc>
              <a:spcPts val="1100"/>
            </a:lnSpc>
          </a:pPr>
          <a:r>
            <a:rPr lang="fr-FR" sz="1000" baseline="0">
              <a:solidFill>
                <a:srgbClr val="2C2D42"/>
              </a:solidFill>
              <a:latin typeface="Open Sans" pitchFamily="2" charset="0"/>
              <a:ea typeface="Open Sans" pitchFamily="2" charset="0"/>
              <a:cs typeface="Open Sans" pitchFamily="2" charset="0"/>
            </a:rPr>
            <a:t>Ce fichier est déclaratif et permettra le déclenchement des soutiens réemploi / réutilisation. Il est à envoyer à </a:t>
          </a:r>
          <a:r>
            <a:rPr lang="fr-FR" sz="1000" b="1" baseline="0">
              <a:solidFill>
                <a:srgbClr val="2C2D42"/>
              </a:solidFill>
              <a:latin typeface="Open Sans" pitchFamily="2" charset="0"/>
              <a:ea typeface="Open Sans" pitchFamily="2" charset="0"/>
              <a:cs typeface="Open Sans" pitchFamily="2" charset="0"/>
            </a:rPr>
            <a:t>Catherine POUJOL </a:t>
          </a:r>
          <a:r>
            <a:rPr lang="fr-FR" sz="1000" baseline="0">
              <a:solidFill>
                <a:srgbClr val="2C2D42"/>
              </a:solidFill>
              <a:latin typeface="Open Sans" pitchFamily="2" charset="0"/>
              <a:ea typeface="Open Sans" pitchFamily="2" charset="0"/>
              <a:cs typeface="Open Sans" pitchFamily="2" charset="0"/>
            </a:rPr>
            <a:t>tous les trimestres à l'adresse suivante : </a:t>
          </a:r>
          <a:r>
            <a:rPr lang="fr-FR" sz="1000" baseline="0">
              <a:solidFill>
                <a:srgbClr val="807DFF"/>
              </a:solidFill>
              <a:latin typeface="Open Sans" pitchFamily="2" charset="0"/>
              <a:ea typeface="Open Sans" pitchFamily="2" charset="0"/>
              <a:cs typeface="Open Sans" pitchFamily="2" charset="0"/>
            </a:rPr>
            <a:t>catherine.poujol@valdelia.org</a:t>
          </a:r>
        </a:p>
        <a:p>
          <a:pPr algn="ctr">
            <a:lnSpc>
              <a:spcPts val="1100"/>
            </a:lnSpc>
          </a:pPr>
          <a:endParaRPr lang="fr-FR" sz="1100" b="0" i="0" u="sng" strike="noStrike">
            <a:solidFill>
              <a:srgbClr val="2C2D42"/>
            </a:solidFill>
            <a:effectLst/>
            <a:latin typeface="Open Sans" pitchFamily="2" charset="0"/>
            <a:ea typeface="Open Sans" pitchFamily="2" charset="0"/>
            <a:cs typeface="Open Sans" pitchFamily="2" charset="0"/>
          </a:endParaRPr>
        </a:p>
        <a:p>
          <a:pPr>
            <a:lnSpc>
              <a:spcPts val="1100"/>
            </a:lnSpc>
          </a:pPr>
          <a:endParaRPr lang="fr-FR" sz="1100" b="0" i="0" u="none" strike="noStrike">
            <a:solidFill>
              <a:srgbClr val="2C2D42"/>
            </a:solidFill>
            <a:effectLst/>
            <a:latin typeface="Open Sans" pitchFamily="2" charset="0"/>
            <a:ea typeface="Open Sans" pitchFamily="2" charset="0"/>
            <a:cs typeface="Open Sans" pitchFamily="2" charset="0"/>
          </a:endParaRPr>
        </a:p>
        <a:p>
          <a:pPr>
            <a:lnSpc>
              <a:spcPts val="1100"/>
            </a:lnSpc>
          </a:pPr>
          <a:endParaRPr lang="fr-FR" sz="1100" b="0" i="0" u="none" strike="noStrike">
            <a:solidFill>
              <a:srgbClr val="2C2D42"/>
            </a:solidFill>
            <a:effectLst/>
            <a:latin typeface="Open Sans" pitchFamily="2" charset="0"/>
            <a:ea typeface="Open Sans" pitchFamily="2" charset="0"/>
            <a:cs typeface="Open Sans" pitchFamily="2" charset="0"/>
          </a:endParaRPr>
        </a:p>
        <a:p>
          <a:pPr>
            <a:lnSpc>
              <a:spcPts val="1100"/>
            </a:lnSpc>
          </a:pPr>
          <a:endParaRPr lang="fr-FR" sz="1100" b="0" i="0" u="none" strike="noStrike">
            <a:solidFill>
              <a:srgbClr val="2C2D42"/>
            </a:solidFill>
            <a:effectLst/>
            <a:latin typeface="Open Sans" pitchFamily="2" charset="0"/>
            <a:ea typeface="Open Sans" pitchFamily="2" charset="0"/>
            <a:cs typeface="Open Sans" pitchFamily="2" charset="0"/>
          </a:endParaRPr>
        </a:p>
        <a:p>
          <a:pPr>
            <a:lnSpc>
              <a:spcPts val="1100"/>
            </a:lnSpc>
          </a:pPr>
          <a:endParaRPr lang="fr-FR" sz="1100" b="0" i="0" u="none" strike="noStrike">
            <a:solidFill>
              <a:srgbClr val="2C2D42"/>
            </a:solidFill>
            <a:effectLst/>
            <a:latin typeface="Open Sans" pitchFamily="2" charset="0"/>
            <a:ea typeface="Open Sans" pitchFamily="2" charset="0"/>
            <a:cs typeface="Open Sans" pitchFamily="2" charset="0"/>
          </a:endParaRPr>
        </a:p>
        <a:p>
          <a:pPr>
            <a:lnSpc>
              <a:spcPts val="1100"/>
            </a:lnSpc>
          </a:pPr>
          <a:endParaRPr lang="fr-FR" sz="1100" b="0" i="0" u="none" strike="noStrike">
            <a:solidFill>
              <a:srgbClr val="2C2D42"/>
            </a:solidFill>
            <a:effectLst/>
            <a:latin typeface="Open Sans" pitchFamily="2" charset="0"/>
            <a:ea typeface="Open Sans" pitchFamily="2" charset="0"/>
            <a:cs typeface="Open Sans" pitchFamily="2" charset="0"/>
          </a:endParaRPr>
        </a:p>
        <a:p>
          <a:pPr>
            <a:lnSpc>
              <a:spcPts val="1100"/>
            </a:lnSpc>
          </a:pPr>
          <a:endParaRPr lang="fr-FR" sz="1100" b="0" i="0" u="none" strike="noStrike">
            <a:solidFill>
              <a:srgbClr val="2C2D42"/>
            </a:solidFill>
            <a:effectLst/>
            <a:latin typeface="Open Sans" pitchFamily="2" charset="0"/>
            <a:ea typeface="Open Sans" pitchFamily="2" charset="0"/>
            <a:cs typeface="Open Sans" pitchFamily="2" charset="0"/>
          </a:endParaRPr>
        </a:p>
        <a:p>
          <a:pPr>
            <a:lnSpc>
              <a:spcPts val="1100"/>
            </a:lnSpc>
          </a:pPr>
          <a:endParaRPr lang="fr-FR" sz="1100" b="0" i="0" u="none" strike="noStrike">
            <a:solidFill>
              <a:srgbClr val="2C2D42"/>
            </a:solidFill>
            <a:effectLst/>
            <a:latin typeface="Open Sans" pitchFamily="2" charset="0"/>
            <a:ea typeface="Open Sans" pitchFamily="2" charset="0"/>
            <a:cs typeface="Open Sans" pitchFamily="2" charset="0"/>
          </a:endParaRPr>
        </a:p>
        <a:p>
          <a:pPr>
            <a:lnSpc>
              <a:spcPts val="1100"/>
            </a:lnSpc>
          </a:pPr>
          <a:endParaRPr lang="fr-FR" sz="1100" b="0" i="0" u="none" strike="noStrike">
            <a:solidFill>
              <a:srgbClr val="2C2D42"/>
            </a:solidFill>
            <a:effectLst/>
            <a:latin typeface="Open Sans" pitchFamily="2" charset="0"/>
            <a:ea typeface="Open Sans" pitchFamily="2" charset="0"/>
            <a:cs typeface="Open Sans" pitchFamily="2" charset="0"/>
          </a:endParaRPr>
        </a:p>
        <a:p>
          <a:pPr>
            <a:lnSpc>
              <a:spcPts val="1100"/>
            </a:lnSpc>
          </a:pPr>
          <a:endParaRPr lang="fr-FR" sz="1100" b="0" i="0" u="none" strike="noStrike">
            <a:solidFill>
              <a:srgbClr val="2C2D42"/>
            </a:solidFill>
            <a:effectLst/>
            <a:latin typeface="Open Sans" pitchFamily="2" charset="0"/>
            <a:ea typeface="Open Sans" pitchFamily="2" charset="0"/>
            <a:cs typeface="Open Sans" pitchFamily="2" charset="0"/>
          </a:endParaRPr>
        </a:p>
        <a:p>
          <a:pPr>
            <a:lnSpc>
              <a:spcPts val="1100"/>
            </a:lnSpc>
          </a:pPr>
          <a:r>
            <a:rPr lang="fr-FR" sz="1000" b="0" i="0" u="none" strike="noStrike">
              <a:solidFill>
                <a:srgbClr val="2C2D42"/>
              </a:solidFill>
              <a:effectLst/>
              <a:latin typeface="Open Sans" pitchFamily="2" charset="0"/>
              <a:ea typeface="Open Sans" pitchFamily="2" charset="0"/>
              <a:cs typeface="Open Sans" pitchFamily="2" charset="0"/>
            </a:rPr>
            <a:t>À ce jour, aucun login Internet n'est requis pour effectuer sa déclaration (envoi du fichier par mail).</a:t>
          </a:r>
        </a:p>
        <a:p>
          <a:pPr>
            <a:lnSpc>
              <a:spcPts val="1100"/>
            </a:lnSpc>
          </a:pPr>
          <a:endParaRPr lang="fr-FR" sz="1000" b="0" i="0" u="none" strike="noStrike">
            <a:solidFill>
              <a:srgbClr val="2C2D42"/>
            </a:solidFill>
            <a:effectLst/>
            <a:latin typeface="Open Sans" pitchFamily="2" charset="0"/>
            <a:ea typeface="Open Sans" pitchFamily="2" charset="0"/>
            <a:cs typeface="Open Sans" pitchFamily="2" charset="0"/>
          </a:endParaRPr>
        </a:p>
        <a:p>
          <a:pPr>
            <a:lnSpc>
              <a:spcPts val="1100"/>
            </a:lnSpc>
          </a:pPr>
          <a:endParaRPr lang="fr-FR" sz="1000" b="0" i="0" u="none" strike="noStrike">
            <a:solidFill>
              <a:srgbClr val="2C2D42"/>
            </a:solidFill>
            <a:effectLst/>
            <a:latin typeface="Open Sans" pitchFamily="2" charset="0"/>
            <a:ea typeface="Open Sans" pitchFamily="2" charset="0"/>
            <a:cs typeface="Open Sans" pitchFamily="2" charset="0"/>
          </a:endParaRPr>
        </a:p>
        <a:p>
          <a:pPr>
            <a:lnSpc>
              <a:spcPts val="1100"/>
            </a:lnSpc>
          </a:pPr>
          <a:r>
            <a:rPr lang="fr-FR" sz="1200" b="0" i="0" baseline="0">
              <a:solidFill>
                <a:schemeClr val="dk1"/>
              </a:solidFill>
              <a:effectLst/>
              <a:latin typeface="Arial" panose="020B0604020202020204" pitchFamily="34" charset="0"/>
              <a:ea typeface="+mn-ea"/>
              <a:cs typeface="Arial" panose="020B0604020202020204" pitchFamily="34" charset="0"/>
            </a:rPr>
            <a:t>•  </a:t>
          </a:r>
          <a:r>
            <a:rPr lang="fr-FR" sz="1200" b="1" i="0" u="none" strike="noStrike">
              <a:solidFill>
                <a:srgbClr val="2C2D42"/>
              </a:solidFill>
              <a:effectLst/>
              <a:latin typeface="Arial" panose="020B0604020202020204" pitchFamily="34" charset="0"/>
              <a:ea typeface="Open Sans" pitchFamily="2" charset="0"/>
              <a:cs typeface="Arial" panose="020B0604020202020204" pitchFamily="34" charset="0"/>
            </a:rPr>
            <a:t>Planning</a:t>
          </a:r>
          <a:r>
            <a:rPr lang="fr-FR" sz="1200" b="1" i="0" u="none" strike="noStrike" baseline="0">
              <a:solidFill>
                <a:srgbClr val="2C2D42"/>
              </a:solidFill>
              <a:effectLst/>
              <a:latin typeface="Arial" panose="020B0604020202020204" pitchFamily="34" charset="0"/>
              <a:ea typeface="Open Sans" pitchFamily="2" charset="0"/>
              <a:cs typeface="Arial" panose="020B0604020202020204" pitchFamily="34" charset="0"/>
            </a:rPr>
            <a:t> des envois</a:t>
          </a:r>
        </a:p>
        <a:p>
          <a:pPr marL="0" indent="0">
            <a:lnSpc>
              <a:spcPts val="900"/>
            </a:lnSpc>
            <a:buFont typeface="Wingdings" panose="05000000000000000000" pitchFamily="2" charset="2"/>
            <a:buNone/>
          </a:pPr>
          <a:endParaRPr lang="fr-FR" sz="1000" b="1" i="0" u="none" strike="noStrike" baseline="0">
            <a:solidFill>
              <a:srgbClr val="2C2D42"/>
            </a:solidFill>
            <a:effectLst/>
            <a:latin typeface="Open Sans" pitchFamily="2" charset="0"/>
            <a:ea typeface="Open Sans" pitchFamily="2" charset="0"/>
            <a:cs typeface="Open Sans" pitchFamily="2" charset="0"/>
          </a:endParaRPr>
        </a:p>
        <a:p>
          <a:pPr marL="0" indent="0">
            <a:lnSpc>
              <a:spcPts val="1100"/>
            </a:lnSpc>
            <a:buFont typeface="Wingdings" panose="05000000000000000000" pitchFamily="2" charset="2"/>
            <a:buNone/>
          </a:pPr>
          <a:r>
            <a:rPr lang="fr-FR" sz="1000" b="1" i="0" u="none" strike="noStrike">
              <a:solidFill>
                <a:srgbClr val="2C2D42"/>
              </a:solidFill>
              <a:effectLst/>
              <a:latin typeface="Open Sans" pitchFamily="2" charset="0"/>
              <a:ea typeface="Open Sans" pitchFamily="2" charset="0"/>
              <a:cs typeface="Open Sans" pitchFamily="2" charset="0"/>
            </a:rPr>
            <a:t>1er trimestre </a:t>
          </a:r>
          <a:r>
            <a:rPr lang="fr-FR" sz="1000" b="0" i="0" u="none" strike="noStrike">
              <a:solidFill>
                <a:srgbClr val="2C2D42"/>
              </a:solidFill>
              <a:effectLst/>
              <a:latin typeface="Open Sans" pitchFamily="2" charset="0"/>
              <a:ea typeface="Open Sans" pitchFamily="2" charset="0"/>
              <a:cs typeface="Open Sans" pitchFamily="2" charset="0"/>
            </a:rPr>
            <a:t>: Janvier - Février - Mars		 </a:t>
          </a:r>
          <a:r>
            <a:rPr lang="fr-FR" sz="1000" b="1">
              <a:solidFill>
                <a:srgbClr val="2C2D42"/>
              </a:solidFill>
              <a:effectLst/>
              <a:latin typeface="Open Sans" pitchFamily="2" charset="0"/>
              <a:ea typeface="Open Sans" pitchFamily="2" charset="0"/>
              <a:cs typeface="Open Sans" pitchFamily="2" charset="0"/>
              <a:sym typeface="Wingdings" panose="05000000000000000000" pitchFamily="2" charset="2"/>
            </a:rPr>
            <a:t></a:t>
          </a:r>
          <a:r>
            <a:rPr lang="fr-FR" sz="1000" b="0" i="0" u="none" strike="noStrike">
              <a:solidFill>
                <a:srgbClr val="2C2D42"/>
              </a:solidFill>
              <a:effectLst/>
              <a:latin typeface="Open Sans" pitchFamily="2" charset="0"/>
              <a:ea typeface="Open Sans" pitchFamily="2" charset="0"/>
              <a:cs typeface="Open Sans" pitchFamily="2" charset="0"/>
            </a:rPr>
            <a:t> envoi avant le </a:t>
          </a:r>
          <a:r>
            <a:rPr lang="fr-FR" sz="1000" b="1" i="0" u="none" strike="noStrike">
              <a:solidFill>
                <a:srgbClr val="2C2D42"/>
              </a:solidFill>
              <a:effectLst/>
              <a:latin typeface="Open Sans" pitchFamily="2" charset="0"/>
              <a:ea typeface="Open Sans" pitchFamily="2" charset="0"/>
              <a:cs typeface="Open Sans" pitchFamily="2" charset="0"/>
            </a:rPr>
            <a:t>30 avril</a:t>
          </a:r>
          <a:r>
            <a:rPr lang="fr-FR" sz="1000" b="1">
              <a:solidFill>
                <a:srgbClr val="2C2D42"/>
              </a:solidFill>
              <a:latin typeface="Open Sans" pitchFamily="2" charset="0"/>
              <a:ea typeface="Open Sans" pitchFamily="2" charset="0"/>
              <a:cs typeface="Open Sans" pitchFamily="2" charset="0"/>
            </a:rPr>
            <a:t> </a:t>
          </a:r>
          <a:endParaRPr lang="fr-FR" sz="1000" b="1" i="0" u="none" strike="noStrike" baseline="0">
            <a:solidFill>
              <a:srgbClr val="2C2D42"/>
            </a:solidFill>
            <a:effectLst/>
            <a:latin typeface="Open Sans" pitchFamily="2" charset="0"/>
            <a:ea typeface="Open Sans" pitchFamily="2" charset="0"/>
            <a:cs typeface="Open Sans" pitchFamily="2" charset="0"/>
          </a:endParaRPr>
        </a:p>
        <a:p>
          <a:pPr marL="0" indent="0">
            <a:lnSpc>
              <a:spcPts val="1100"/>
            </a:lnSpc>
            <a:buFont typeface="Wingdings" panose="05000000000000000000" pitchFamily="2" charset="2"/>
            <a:buNone/>
          </a:pPr>
          <a:r>
            <a:rPr lang="fr-FR" sz="1000" b="1" i="0" u="none" strike="noStrike">
              <a:solidFill>
                <a:srgbClr val="2C2D42"/>
              </a:solidFill>
              <a:effectLst/>
              <a:latin typeface="Open Sans" pitchFamily="2" charset="0"/>
              <a:ea typeface="Open Sans" pitchFamily="2" charset="0"/>
              <a:cs typeface="Open Sans" pitchFamily="2" charset="0"/>
            </a:rPr>
            <a:t>2e trimestre </a:t>
          </a:r>
          <a:r>
            <a:rPr lang="fr-FR" sz="1000" b="0" i="0" u="none" strike="noStrike">
              <a:solidFill>
                <a:srgbClr val="2C2D42"/>
              </a:solidFill>
              <a:effectLst/>
              <a:latin typeface="Open Sans" pitchFamily="2" charset="0"/>
              <a:ea typeface="Open Sans" pitchFamily="2" charset="0"/>
              <a:cs typeface="Open Sans" pitchFamily="2" charset="0"/>
            </a:rPr>
            <a:t>: Avril - Mai - Juin		   	 </a:t>
          </a:r>
          <a:r>
            <a:rPr lang="fr-FR" sz="1000" b="1">
              <a:solidFill>
                <a:srgbClr val="2C2D42"/>
              </a:solidFill>
              <a:effectLst/>
              <a:latin typeface="Open Sans" pitchFamily="2" charset="0"/>
              <a:ea typeface="Open Sans" pitchFamily="2" charset="0"/>
              <a:cs typeface="Open Sans" pitchFamily="2" charset="0"/>
              <a:sym typeface="Wingdings" panose="05000000000000000000" pitchFamily="2" charset="2"/>
            </a:rPr>
            <a:t></a:t>
          </a:r>
          <a:r>
            <a:rPr lang="fr-FR" sz="1000" b="0" i="0" u="none" strike="noStrike">
              <a:solidFill>
                <a:srgbClr val="2C2D42"/>
              </a:solidFill>
              <a:effectLst/>
              <a:latin typeface="Open Sans" pitchFamily="2" charset="0"/>
              <a:ea typeface="Open Sans" pitchFamily="2" charset="0"/>
              <a:cs typeface="Open Sans" pitchFamily="2" charset="0"/>
            </a:rPr>
            <a:t> envoi avant le </a:t>
          </a:r>
          <a:r>
            <a:rPr lang="fr-FR" sz="1000" b="1" i="0" u="none" strike="noStrike">
              <a:solidFill>
                <a:srgbClr val="2C2D42"/>
              </a:solidFill>
              <a:effectLst/>
              <a:latin typeface="Open Sans" pitchFamily="2" charset="0"/>
              <a:ea typeface="Open Sans" pitchFamily="2" charset="0"/>
              <a:cs typeface="Open Sans" pitchFamily="2" charset="0"/>
            </a:rPr>
            <a:t>31 juillet</a:t>
          </a:r>
          <a:r>
            <a:rPr lang="fr-FR" sz="1000" b="1">
              <a:solidFill>
                <a:srgbClr val="2C2D42"/>
              </a:solidFill>
              <a:latin typeface="Open Sans" pitchFamily="2" charset="0"/>
              <a:ea typeface="Open Sans" pitchFamily="2" charset="0"/>
              <a:cs typeface="Open Sans" pitchFamily="2" charset="0"/>
            </a:rPr>
            <a:t> </a:t>
          </a:r>
          <a:endParaRPr lang="fr-FR" sz="1000" b="1" i="0" u="none" strike="noStrike" baseline="0">
            <a:solidFill>
              <a:srgbClr val="2C2D42"/>
            </a:solidFill>
            <a:effectLst/>
            <a:latin typeface="Open Sans" pitchFamily="2" charset="0"/>
            <a:ea typeface="Open Sans" pitchFamily="2" charset="0"/>
            <a:cs typeface="Open Sans" pitchFamily="2" charset="0"/>
          </a:endParaRPr>
        </a:p>
        <a:p>
          <a:pPr marL="0" indent="0">
            <a:lnSpc>
              <a:spcPts val="1100"/>
            </a:lnSpc>
            <a:buFont typeface="Wingdings" panose="05000000000000000000" pitchFamily="2" charset="2"/>
            <a:buNone/>
          </a:pPr>
          <a:r>
            <a:rPr lang="fr-FR" sz="1000" b="1" i="0" u="none" strike="noStrike">
              <a:solidFill>
                <a:srgbClr val="2C2D42"/>
              </a:solidFill>
              <a:effectLst/>
              <a:latin typeface="Open Sans" pitchFamily="2" charset="0"/>
              <a:ea typeface="Open Sans" pitchFamily="2" charset="0"/>
              <a:cs typeface="Open Sans" pitchFamily="2" charset="0"/>
            </a:rPr>
            <a:t>3e trimestre </a:t>
          </a:r>
          <a:r>
            <a:rPr lang="fr-FR" sz="1000" b="0" i="0" u="none" strike="noStrike">
              <a:solidFill>
                <a:srgbClr val="2C2D42"/>
              </a:solidFill>
              <a:effectLst/>
              <a:latin typeface="Open Sans" pitchFamily="2" charset="0"/>
              <a:ea typeface="Open Sans" pitchFamily="2" charset="0"/>
              <a:cs typeface="Open Sans" pitchFamily="2" charset="0"/>
            </a:rPr>
            <a:t>: Juillet - Août - Septembre		 </a:t>
          </a:r>
          <a:r>
            <a:rPr lang="fr-FR" sz="1000" b="1">
              <a:solidFill>
                <a:srgbClr val="2C2D42"/>
              </a:solidFill>
              <a:effectLst/>
              <a:latin typeface="Open Sans" pitchFamily="2" charset="0"/>
              <a:ea typeface="Open Sans" pitchFamily="2" charset="0"/>
              <a:cs typeface="Open Sans" pitchFamily="2" charset="0"/>
              <a:sym typeface="Wingdings" panose="05000000000000000000" pitchFamily="2" charset="2"/>
            </a:rPr>
            <a:t></a:t>
          </a:r>
          <a:r>
            <a:rPr lang="fr-FR" sz="1000" b="0" i="0" u="none" strike="noStrike">
              <a:solidFill>
                <a:srgbClr val="2C2D42"/>
              </a:solidFill>
              <a:effectLst/>
              <a:latin typeface="Open Sans" pitchFamily="2" charset="0"/>
              <a:ea typeface="Open Sans" pitchFamily="2" charset="0"/>
              <a:cs typeface="Open Sans" pitchFamily="2" charset="0"/>
            </a:rPr>
            <a:t> envoi avant le </a:t>
          </a:r>
          <a:r>
            <a:rPr lang="fr-FR" sz="1000" b="1" i="0" u="none" strike="noStrike">
              <a:solidFill>
                <a:srgbClr val="2C2D42"/>
              </a:solidFill>
              <a:effectLst/>
              <a:latin typeface="Open Sans" pitchFamily="2" charset="0"/>
              <a:ea typeface="Open Sans" pitchFamily="2" charset="0"/>
              <a:cs typeface="Open Sans" pitchFamily="2" charset="0"/>
            </a:rPr>
            <a:t>31 octobre </a:t>
          </a:r>
          <a:r>
            <a:rPr lang="fr-FR" sz="1000" b="1">
              <a:solidFill>
                <a:srgbClr val="2C2D42"/>
              </a:solidFill>
              <a:latin typeface="Open Sans" pitchFamily="2" charset="0"/>
              <a:ea typeface="Open Sans" pitchFamily="2" charset="0"/>
              <a:cs typeface="Open Sans" pitchFamily="2" charset="0"/>
            </a:rPr>
            <a:t> </a:t>
          </a:r>
          <a:endParaRPr lang="fr-FR" sz="1000" b="1" i="0" u="none" strike="noStrike" baseline="0">
            <a:solidFill>
              <a:srgbClr val="2C2D42"/>
            </a:solidFill>
            <a:effectLst/>
            <a:latin typeface="Open Sans" pitchFamily="2" charset="0"/>
            <a:ea typeface="Open Sans" pitchFamily="2" charset="0"/>
            <a:cs typeface="Open Sans" pitchFamily="2" charset="0"/>
          </a:endParaRPr>
        </a:p>
        <a:p>
          <a:pPr marL="0" indent="0">
            <a:lnSpc>
              <a:spcPts val="1100"/>
            </a:lnSpc>
            <a:buFont typeface="Wingdings" panose="05000000000000000000" pitchFamily="2" charset="2"/>
            <a:buNone/>
          </a:pPr>
          <a:r>
            <a:rPr lang="fr-FR" sz="1000" b="1" i="0" u="none" strike="noStrike">
              <a:solidFill>
                <a:srgbClr val="2C2D42"/>
              </a:solidFill>
              <a:effectLst/>
              <a:latin typeface="Open Sans" pitchFamily="2" charset="0"/>
              <a:ea typeface="Open Sans" pitchFamily="2" charset="0"/>
              <a:cs typeface="Open Sans" pitchFamily="2" charset="0"/>
            </a:rPr>
            <a:t>4e trimestre </a:t>
          </a:r>
          <a:r>
            <a:rPr lang="fr-FR" sz="1000" b="0" i="0" u="none" strike="noStrike">
              <a:solidFill>
                <a:srgbClr val="2C2D42"/>
              </a:solidFill>
              <a:effectLst/>
              <a:latin typeface="Open Sans" pitchFamily="2" charset="0"/>
              <a:ea typeface="Open Sans" pitchFamily="2" charset="0"/>
              <a:cs typeface="Open Sans" pitchFamily="2" charset="0"/>
            </a:rPr>
            <a:t>: Octobre - Novembre - Décembre	 </a:t>
          </a:r>
          <a:r>
            <a:rPr lang="fr-FR" sz="1000" b="1">
              <a:solidFill>
                <a:srgbClr val="2C2D42"/>
              </a:solidFill>
              <a:effectLst/>
              <a:latin typeface="Open Sans" pitchFamily="2" charset="0"/>
              <a:ea typeface="Open Sans" pitchFamily="2" charset="0"/>
              <a:cs typeface="Open Sans" pitchFamily="2" charset="0"/>
              <a:sym typeface="Wingdings" panose="05000000000000000000" pitchFamily="2" charset="2"/>
            </a:rPr>
            <a:t></a:t>
          </a:r>
          <a:r>
            <a:rPr lang="fr-FR" sz="1000" b="0" i="0" u="none" strike="noStrike">
              <a:solidFill>
                <a:srgbClr val="2C2D42"/>
              </a:solidFill>
              <a:effectLst/>
              <a:latin typeface="Open Sans" pitchFamily="2" charset="0"/>
              <a:ea typeface="Open Sans" pitchFamily="2" charset="0"/>
              <a:cs typeface="Open Sans" pitchFamily="2" charset="0"/>
            </a:rPr>
            <a:t> envoi avant le </a:t>
          </a:r>
          <a:r>
            <a:rPr lang="fr-FR" sz="1000" b="1" i="0" u="none" strike="noStrike">
              <a:solidFill>
                <a:srgbClr val="2C2D42"/>
              </a:solidFill>
              <a:effectLst/>
              <a:latin typeface="Open Sans" pitchFamily="2" charset="0"/>
              <a:ea typeface="Open Sans" pitchFamily="2" charset="0"/>
              <a:cs typeface="Open Sans" pitchFamily="2" charset="0"/>
            </a:rPr>
            <a:t>31 janvier</a:t>
          </a:r>
        </a:p>
        <a:p>
          <a:pPr marL="0" indent="0">
            <a:lnSpc>
              <a:spcPts val="1100"/>
            </a:lnSpc>
            <a:buFont typeface="Wingdings" panose="05000000000000000000" pitchFamily="2" charset="2"/>
            <a:buNone/>
          </a:pPr>
          <a:endParaRPr lang="fr-FR" sz="1000" b="1" i="0" u="none" strike="noStrike" baseline="0">
            <a:solidFill>
              <a:srgbClr val="2C2D42"/>
            </a:solidFill>
            <a:effectLst/>
            <a:latin typeface="Open Sans" pitchFamily="2" charset="0"/>
            <a:ea typeface="Open Sans" pitchFamily="2" charset="0"/>
            <a:cs typeface="Open Sans" pitchFamily="2" charset="0"/>
          </a:endParaRPr>
        </a:p>
        <a:p>
          <a:pPr marL="0" indent="0">
            <a:buFont typeface="Wingdings" panose="05000000000000000000" pitchFamily="2" charset="2"/>
            <a:buNone/>
          </a:pPr>
          <a:r>
            <a:rPr lang="fr-FR" sz="1000" b="1" i="0" u="none" strike="noStrike" baseline="0">
              <a:solidFill>
                <a:srgbClr val="2C2D42"/>
              </a:solidFill>
              <a:effectLst/>
              <a:latin typeface="Open Sans" pitchFamily="2" charset="0"/>
              <a:ea typeface="Open Sans" pitchFamily="2" charset="0"/>
              <a:cs typeface="Open Sans" pitchFamily="2" charset="0"/>
            </a:rPr>
            <a:t>Aucun soutien ne pourra être versé de façon rétroactive pour l'année N-1 à partir du 31 janvier N+1.</a:t>
          </a:r>
        </a:p>
        <a:p>
          <a:pPr marL="0" indent="0">
            <a:buFont typeface="Wingdings" panose="05000000000000000000" pitchFamily="2" charset="2"/>
            <a:buNone/>
          </a:pPr>
          <a:endPar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indent="0">
            <a:buFont typeface="Wingdings" panose="05000000000000000000" pitchFamily="2" charset="2"/>
            <a:buNone/>
          </a:pPr>
          <a:endPar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indent="0">
            <a:buFont typeface="Wingdings" panose="05000000000000000000" pitchFamily="2" charset="2"/>
            <a:buNone/>
          </a:pPr>
          <a:r>
            <a:rPr lang="fr-FR" sz="1100" b="0" i="0" baseline="0">
              <a:solidFill>
                <a:schemeClr val="dk1"/>
              </a:solidFill>
              <a:effectLst/>
              <a:latin typeface="+mn-lt"/>
              <a:ea typeface="+mn-ea"/>
              <a:cs typeface="+mn-cs"/>
            </a:rPr>
            <a:t>•  </a:t>
          </a:r>
          <a:r>
            <a:rPr lang="fr-FR" sz="1200" b="1" i="0" baseline="0" noProof="0">
              <a:solidFill>
                <a:schemeClr val="dk1"/>
              </a:solidFill>
              <a:effectLst/>
              <a:latin typeface="Arial" panose="020B0604020202020204" pitchFamily="34" charset="0"/>
              <a:ea typeface="+mn-ea"/>
              <a:cs typeface="Arial" panose="020B0604020202020204" pitchFamily="34" charset="0"/>
            </a:rPr>
            <a:t>Différence Réemploi/Réutilisation</a:t>
          </a:r>
        </a:p>
        <a:p>
          <a:pPr marL="0" indent="0">
            <a:lnSpc>
              <a:spcPts val="1100"/>
            </a:lnSpc>
            <a:buFont typeface="Wingdings" panose="05000000000000000000" pitchFamily="2" charset="2"/>
            <a:buNone/>
          </a:pPr>
          <a:endParaRPr lang="fr-FR" sz="1000" b="1" i="0" u="none" strike="noStrike" baseline="0">
            <a:solidFill>
              <a:srgbClr val="2C2D42"/>
            </a:solidFill>
            <a:effectLst/>
            <a:latin typeface="Open Sans" pitchFamily="2" charset="0"/>
            <a:ea typeface="Open Sans" pitchFamily="2" charset="0"/>
            <a:cs typeface="Open Sans" pitchFamily="2" charset="0"/>
          </a:endParaRPr>
        </a:p>
        <a:p>
          <a:pPr marL="0" indent="0">
            <a:lnSpc>
              <a:spcPts val="1100"/>
            </a:lnSpc>
            <a:buFont typeface="Wingdings" panose="05000000000000000000" pitchFamily="2" charset="2"/>
            <a:buNone/>
          </a:pPr>
          <a:r>
            <a:rPr lang="fr-FR" sz="1000" b="0" i="0" u="none" strike="noStrike" baseline="0">
              <a:solidFill>
                <a:srgbClr val="2C2D42"/>
              </a:solidFill>
              <a:effectLst/>
              <a:latin typeface="Open Sans" pitchFamily="2" charset="0"/>
              <a:ea typeface="Open Sans" pitchFamily="2" charset="0"/>
              <a:cs typeface="Open Sans" pitchFamily="2" charset="0"/>
            </a:rPr>
            <a:t>Le réemploi = Les opérations que vous avez identifiés seuls (prospection, appel entrant) en vue de donner une seconde vie à ces mobiliers, et/ou pour lesquels il n’y a pas eu de recours aux bennes Valdelia au moment de la collecte/apport. </a:t>
          </a:r>
        </a:p>
        <a:p>
          <a:pPr marL="0" indent="0">
            <a:lnSpc>
              <a:spcPts val="1100"/>
            </a:lnSpc>
            <a:buFont typeface="Wingdings" panose="05000000000000000000" pitchFamily="2" charset="2"/>
            <a:buNone/>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indent="0">
            <a:lnSpc>
              <a:spcPts val="1100"/>
            </a:lnSpc>
            <a:buFont typeface="Wingdings" panose="05000000000000000000" pitchFamily="2" charset="2"/>
            <a:buNone/>
          </a:pPr>
          <a:r>
            <a:rPr lang="fr-FR" sz="1000" b="0" i="0" u="none" strike="noStrike" baseline="0">
              <a:solidFill>
                <a:srgbClr val="2C2D42"/>
              </a:solidFill>
              <a:effectLst/>
              <a:latin typeface="Open Sans" pitchFamily="2" charset="0"/>
              <a:ea typeface="Open Sans" pitchFamily="2" charset="0"/>
              <a:cs typeface="Open Sans" pitchFamily="2" charset="0"/>
            </a:rPr>
            <a:t>La réutilisation = les opérations qui résultent d’une mise en relation avec le client par Valdelia et/ou il y a eu une benne Valdelia en parallèle de votre collecte sur site détenteur : càd les opérations que l’on vous envoie, celles où le client/vous faites appel à des bennes Valdelia en parallèle, ou encore celles où vous sortez des meubles du PAV.</a:t>
          </a:r>
        </a:p>
        <a:p>
          <a:pPr marL="0" indent="0">
            <a:lnSpc>
              <a:spcPts val="1100"/>
            </a:lnSpc>
            <a:buFont typeface="Wingdings" panose="05000000000000000000" pitchFamily="2" charset="2"/>
            <a:buNone/>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r>
            <a:rPr lang="fr-FR" sz="1000" b="0" i="0" baseline="0">
              <a:solidFill>
                <a:srgbClr val="2C2D42"/>
              </a:solidFill>
              <a:effectLst/>
              <a:latin typeface="Open Sans" pitchFamily="2" charset="0"/>
              <a:ea typeface="Open Sans" pitchFamily="2" charset="0"/>
              <a:cs typeface="Open Sans" pitchFamily="2" charset="0"/>
            </a:rPr>
            <a:t>Que ce soit pour le réemploi ou la réutilisation, merci de détailler par type de meuble ligne par ligne les entrées et les sorties correspondantes.</a:t>
          </a: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endParaRPr lang="fr-FR" sz="1000" b="1" i="0" u="none" strike="noStrike" baseline="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endParaRPr lang="fr-FR" sz="1000" b="1" i="0" u="none" strike="noStrike" baseline="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r>
            <a:rPr lang="fr-FR" sz="1100" b="0" i="0" baseline="0">
              <a:solidFill>
                <a:schemeClr val="dk1"/>
              </a:solidFill>
              <a:effectLst/>
              <a:latin typeface="+mn-lt"/>
              <a:ea typeface="+mn-ea"/>
              <a:cs typeface="+mn-cs"/>
            </a:rPr>
            <a:t>•  </a:t>
          </a:r>
          <a:r>
            <a:rPr lang="fr-FR" sz="1200" b="1" i="0" baseline="0">
              <a:solidFill>
                <a:schemeClr val="dk1"/>
              </a:solidFill>
              <a:effectLst/>
              <a:latin typeface="Arial" panose="020B0604020202020204" pitchFamily="34" charset="0"/>
              <a:ea typeface="+mn-ea"/>
              <a:cs typeface="Arial" panose="020B0604020202020204" pitchFamily="34" charset="0"/>
            </a:rPr>
            <a:t>Justificatifs d'activité</a:t>
          </a:r>
        </a:p>
        <a:p>
          <a:pPr marL="0" indent="0">
            <a:lnSpc>
              <a:spcPts val="1100"/>
            </a:lnSpc>
            <a:buFont typeface="Wingdings" panose="05000000000000000000" pitchFamily="2" charset="2"/>
            <a:buNone/>
          </a:pPr>
          <a:endParaRPr lang="fr-FR" sz="1000" b="1" i="0" u="none" strike="noStrike" baseline="0">
            <a:solidFill>
              <a:srgbClr val="2C2D42"/>
            </a:solidFill>
            <a:effectLst/>
            <a:latin typeface="Open Sans" pitchFamily="2" charset="0"/>
            <a:ea typeface="Open Sans" pitchFamily="2" charset="0"/>
            <a:cs typeface="Open Sans" pitchFamily="2" charset="0"/>
          </a:endParaRPr>
        </a:p>
        <a:p>
          <a:pPr marL="0" indent="0">
            <a:lnSpc>
              <a:spcPts val="1100"/>
            </a:lnSpc>
            <a:buFont typeface="Wingdings" panose="05000000000000000000" pitchFamily="2" charset="2"/>
            <a:buNone/>
          </a:pPr>
          <a:r>
            <a:rPr lang="fr-FR" sz="1000" b="1" i="0" u="sng" strike="noStrike" baseline="0">
              <a:solidFill>
                <a:srgbClr val="2C2D42"/>
              </a:solidFill>
              <a:effectLst/>
              <a:latin typeface="Open Sans" pitchFamily="2" charset="0"/>
              <a:ea typeface="Open Sans" pitchFamily="2" charset="0"/>
              <a:cs typeface="Open Sans" pitchFamily="2" charset="0"/>
            </a:rPr>
            <a:t>Pour justifier ces éléments, vous devez faire impérativement suivre à Valdelia les documents suivants </a:t>
          </a:r>
          <a:r>
            <a:rPr lang="fr-FR" sz="1000" b="0" i="0" u="sng" strike="noStrike" baseline="0">
              <a:solidFill>
                <a:srgbClr val="2C2D42"/>
              </a:solidFill>
              <a:effectLst/>
              <a:latin typeface="Open Sans" pitchFamily="2" charset="0"/>
              <a:ea typeface="Open Sans" pitchFamily="2" charset="0"/>
              <a:cs typeface="Open Sans" pitchFamily="2" charset="0"/>
            </a:rPr>
            <a:t>:</a:t>
          </a:r>
        </a:p>
        <a:p>
          <a:pPr marL="0" indent="0">
            <a:lnSpc>
              <a:spcPts val="1100"/>
            </a:lnSpc>
            <a:buFont typeface="Wingdings" panose="05000000000000000000" pitchFamily="2" charset="2"/>
            <a:buNone/>
          </a:pPr>
          <a:endParaRPr lang="fr-FR" sz="1000" b="0" i="0" u="sng" strike="noStrike" baseline="0">
            <a:solidFill>
              <a:srgbClr val="2C2D42"/>
            </a:solidFill>
            <a:effectLst/>
            <a:latin typeface="Open Sans" pitchFamily="2" charset="0"/>
            <a:ea typeface="Open Sans" pitchFamily="2" charset="0"/>
            <a:cs typeface="Open Sans" pitchFamily="2" charset="0"/>
          </a:endParaRPr>
        </a:p>
        <a:p>
          <a:pPr marL="0" indent="0">
            <a:lnSpc>
              <a:spcPts val="1100"/>
            </a:lnSpc>
            <a:buFont typeface="Wingdings" panose="05000000000000000000" pitchFamily="2" charset="2"/>
            <a:buNone/>
          </a:pPr>
          <a:r>
            <a:rPr lang="fr-FR" sz="1000" b="0" i="0" u="none" strike="noStrike" baseline="0">
              <a:solidFill>
                <a:srgbClr val="2C2D42"/>
              </a:solidFill>
              <a:effectLst/>
              <a:latin typeface="Open Sans" pitchFamily="2" charset="0"/>
              <a:ea typeface="Open Sans" pitchFamily="2" charset="0"/>
              <a:cs typeface="Open Sans" pitchFamily="2" charset="0"/>
            </a:rPr>
            <a:t>- Les fiches de collectes - apport</a:t>
          </a:r>
        </a:p>
        <a:p>
          <a:pPr marL="0" indent="0">
            <a:lnSpc>
              <a:spcPts val="1100"/>
            </a:lnSpc>
            <a:buFont typeface="Wingdings" panose="05000000000000000000" pitchFamily="2" charset="2"/>
            <a:buNone/>
          </a:pPr>
          <a:r>
            <a:rPr lang="fr-FR" sz="1000" b="0" i="0" u="none" strike="noStrike" baseline="0">
              <a:solidFill>
                <a:srgbClr val="2C2D42"/>
              </a:solidFill>
              <a:effectLst/>
              <a:latin typeface="Open Sans" pitchFamily="2" charset="0"/>
              <a:ea typeface="Open Sans" pitchFamily="2" charset="0"/>
              <a:cs typeface="Open Sans" pitchFamily="2" charset="0"/>
            </a:rPr>
            <a:t>- Les fiches de prélèvement mensuel PAV</a:t>
          </a:r>
        </a:p>
        <a:p>
          <a:pPr marL="0" indent="0">
            <a:lnSpc>
              <a:spcPts val="1000"/>
            </a:lnSpc>
            <a:buFont typeface="Wingdings" panose="05000000000000000000" pitchFamily="2" charset="2"/>
            <a:buNone/>
          </a:pPr>
          <a:r>
            <a:rPr lang="fr-FR" sz="1000" b="0" i="0" u="none" strike="noStrike" baseline="0">
              <a:solidFill>
                <a:srgbClr val="2C2D42"/>
              </a:solidFill>
              <a:effectLst/>
              <a:latin typeface="Open Sans" pitchFamily="2" charset="0"/>
              <a:ea typeface="Open Sans" pitchFamily="2" charset="0"/>
              <a:cs typeface="Open Sans" pitchFamily="2" charset="0"/>
            </a:rPr>
            <a:t>- Les protocoles de coordination Valdelia (fournis par collaborateur Valdelia)</a:t>
          </a:r>
        </a:p>
        <a:p>
          <a:pPr marL="0" indent="0">
            <a:lnSpc>
              <a:spcPts val="1000"/>
            </a:lnSpc>
            <a:buFont typeface="Wingdings" panose="05000000000000000000" pitchFamily="2" charset="2"/>
            <a:buNone/>
          </a:pPr>
          <a:r>
            <a:rPr lang="fr-FR" sz="1000" b="0" i="0" u="none" strike="noStrike" baseline="0">
              <a:solidFill>
                <a:srgbClr val="2C2D42"/>
              </a:solidFill>
              <a:effectLst/>
              <a:latin typeface="Open Sans" pitchFamily="2" charset="0"/>
              <a:ea typeface="Open Sans" pitchFamily="2" charset="0"/>
              <a:cs typeface="Open Sans" pitchFamily="2" charset="0"/>
            </a:rPr>
            <a:t>- Les protocoles de collecte 72h Valdelia (fournis par collaborateur Valdelia)</a:t>
          </a:r>
        </a:p>
        <a:p>
          <a:pPr marL="0" indent="0">
            <a:lnSpc>
              <a:spcPts val="1000"/>
            </a:lnSpc>
            <a:buFont typeface="Wingdings" panose="05000000000000000000" pitchFamily="2" charset="2"/>
            <a:buNone/>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indent="0">
            <a:lnSpc>
              <a:spcPts val="1000"/>
            </a:lnSpc>
            <a:buFont typeface="Wingdings" panose="05000000000000000000" pitchFamily="2" charset="2"/>
            <a:buNone/>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indent="0">
            <a:lnSpc>
              <a:spcPts val="1000"/>
            </a:lnSpc>
            <a:buFont typeface="Wingdings" panose="05000000000000000000" pitchFamily="2" charset="2"/>
            <a:buNone/>
          </a:pPr>
          <a:r>
            <a:rPr lang="fr-FR" sz="1000" b="1" i="0" u="sng" strike="noStrike" baseline="0">
              <a:solidFill>
                <a:srgbClr val="2C2D42"/>
              </a:solidFill>
              <a:effectLst/>
              <a:latin typeface="Open Sans" pitchFamily="2" charset="0"/>
              <a:ea typeface="Open Sans" pitchFamily="2" charset="0"/>
              <a:cs typeface="Open Sans" pitchFamily="2" charset="0"/>
            </a:rPr>
            <a:t>D'autres éléments sont à faire suivre à partir de 15 tonnes déclarées réemployées/réutilisées au trimestre. En deçà, ils pourront être demandés en cas d'audit de Valdelia</a:t>
          </a:r>
          <a:r>
            <a:rPr lang="fr-FR" sz="1000" b="1" i="0" u="none" strike="noStrike" baseline="0">
              <a:solidFill>
                <a:srgbClr val="2C2D42"/>
              </a:solidFill>
              <a:effectLst/>
              <a:latin typeface="Open Sans" pitchFamily="2" charset="0"/>
              <a:ea typeface="Open Sans" pitchFamily="2" charset="0"/>
              <a:cs typeface="Open Sans" pitchFamily="2" charset="0"/>
            </a:rPr>
            <a:t> </a:t>
          </a:r>
          <a:r>
            <a:rPr lang="fr-FR" sz="1000" b="0" i="0" u="none" strike="noStrike" baseline="0">
              <a:solidFill>
                <a:srgbClr val="2C2D42"/>
              </a:solidFill>
              <a:effectLst/>
              <a:latin typeface="Open Sans" pitchFamily="2" charset="0"/>
              <a:ea typeface="Open Sans" pitchFamily="2" charset="0"/>
              <a:cs typeface="Open Sans" pitchFamily="2" charset="0"/>
            </a:rPr>
            <a:t>(</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La structure déclarante s'engage à fournir à Valdelia des données fiables et vérifiées) </a:t>
          </a:r>
          <a:r>
            <a:rPr lang="fr-FR" sz="1000" b="0" i="0" u="none" strike="noStrike" baseline="0">
              <a:solidFill>
                <a:srgbClr val="2C2D42"/>
              </a:solidFill>
              <a:effectLst/>
              <a:latin typeface="Open Sans" pitchFamily="2" charset="0"/>
              <a:ea typeface="Open Sans" pitchFamily="2" charset="0"/>
              <a:cs typeface="Open Sans" pitchFamily="2" charset="0"/>
            </a:rPr>
            <a:t>:</a:t>
          </a:r>
        </a:p>
        <a:p>
          <a:pPr marL="0" indent="0">
            <a:lnSpc>
              <a:spcPts val="1000"/>
            </a:lnSpc>
            <a:buFont typeface="Wingdings" panose="05000000000000000000" pitchFamily="2" charset="2"/>
            <a:buNone/>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indent="0">
            <a:lnSpc>
              <a:spcPts val="1100"/>
            </a:lnSpc>
            <a:buFont typeface="Wingdings" panose="05000000000000000000" pitchFamily="2" charset="2"/>
            <a:buNone/>
          </a:pPr>
          <a:r>
            <a:rPr lang="fr-FR" sz="1000" b="0" i="0" u="none" strike="noStrike" baseline="0">
              <a:solidFill>
                <a:srgbClr val="2C2D42"/>
              </a:solidFill>
              <a:effectLst/>
              <a:latin typeface="Open Sans" pitchFamily="2" charset="0"/>
              <a:ea typeface="Open Sans" pitchFamily="2" charset="0"/>
              <a:cs typeface="Open Sans" pitchFamily="2" charset="0"/>
            </a:rPr>
            <a:t>- les justificatifs de dons, ventes ou utilisation en interne</a:t>
          </a:r>
        </a:p>
        <a:p>
          <a:pPr marL="0" indent="0">
            <a:lnSpc>
              <a:spcPts val="1100"/>
            </a:lnSpc>
            <a:buFont typeface="Wingdings" panose="05000000000000000000" pitchFamily="2" charset="2"/>
            <a:buNone/>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indent="0">
            <a:lnSpc>
              <a:spcPts val="1000"/>
            </a:lnSpc>
            <a:buFont typeface="Wingdings" panose="05000000000000000000" pitchFamily="2" charset="2"/>
            <a:buNone/>
          </a:pPr>
          <a:r>
            <a:rPr lang="fr-FR" sz="1000" b="0" i="0" u="none" strike="noStrike" baseline="0">
              <a:solidFill>
                <a:srgbClr val="2C2D42"/>
              </a:solidFill>
              <a:effectLst/>
              <a:latin typeface="Open Sans" pitchFamily="2" charset="0"/>
              <a:ea typeface="Open Sans" pitchFamily="2" charset="0"/>
              <a:cs typeface="Open Sans" pitchFamily="2" charset="0"/>
            </a:rPr>
            <a:t>Concernant les justificatifs, Valdelia met à disposition des structures des attestations pour les entrées et les sorties. </a:t>
          </a:r>
          <a:r>
            <a:rPr lang="fr-FR" sz="1000" b="1" i="0" u="sng" strike="noStrike" baseline="0">
              <a:solidFill>
                <a:srgbClr val="2C2D42"/>
              </a:solidFill>
              <a:effectLst/>
              <a:latin typeface="Open Sans" pitchFamily="2" charset="0"/>
              <a:ea typeface="Open Sans" pitchFamily="2" charset="0"/>
              <a:cs typeface="Open Sans" pitchFamily="2" charset="0"/>
            </a:rPr>
            <a:t>Dans le cas où la structure a ses propres fiches de collecte ou attestations de don, vente, utilisation interne, ces attestations ne sont pas nécessairement à utiliser tant que les informations transcrites sont identiques.</a:t>
          </a:r>
        </a:p>
        <a:p>
          <a:pPr marL="0" indent="0">
            <a:buFont typeface="Wingdings" panose="05000000000000000000" pitchFamily="2" charset="2"/>
            <a:buNone/>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indent="0">
            <a:lnSpc>
              <a:spcPts val="1100"/>
            </a:lnSpc>
            <a:buFont typeface="Wingdings" panose="05000000000000000000" pitchFamily="2" charset="2"/>
            <a:buNone/>
          </a:pPr>
          <a:r>
            <a:rPr lang="fr-FR" sz="1000" b="0" i="0" u="none" strike="noStrike" baseline="0">
              <a:solidFill>
                <a:srgbClr val="2C2D42"/>
              </a:solidFill>
              <a:effectLst/>
              <a:latin typeface="Open Sans" pitchFamily="2" charset="0"/>
              <a:ea typeface="Open Sans" pitchFamily="2" charset="0"/>
              <a:cs typeface="Open Sans" pitchFamily="2" charset="0"/>
            </a:rPr>
            <a:t>Attestations mises à disposition des structures : </a:t>
          </a:r>
        </a:p>
        <a:p>
          <a:pPr marL="0" indent="0">
            <a:lnSpc>
              <a:spcPts val="1100"/>
            </a:lnSpc>
            <a:buFont typeface="Wingdings" panose="05000000000000000000" pitchFamily="2" charset="2"/>
            <a:buNone/>
          </a:pPr>
          <a:r>
            <a:rPr lang="fr-FR" sz="1000" b="0" i="0" u="none" strike="noStrike" baseline="0">
              <a:solidFill>
                <a:srgbClr val="2C2D42"/>
              </a:solidFill>
              <a:effectLst/>
              <a:latin typeface="Open Sans" pitchFamily="2" charset="0"/>
              <a:ea typeface="Open Sans" pitchFamily="2" charset="0"/>
              <a:cs typeface="Open Sans" pitchFamily="2" charset="0"/>
            </a:rPr>
            <a:t>- "VALDELIA - FICHE DE COLLECTE-APPORT.doc"</a:t>
          </a:r>
        </a:p>
        <a:p>
          <a:pPr marL="0" indent="0">
            <a:lnSpc>
              <a:spcPts val="1100"/>
            </a:lnSpc>
            <a:buFont typeface="Wingdings" panose="05000000000000000000" pitchFamily="2" charset="2"/>
            <a:buNone/>
          </a:pPr>
          <a:r>
            <a:rPr lang="fr-FR" sz="1000" b="0" i="0" u="none" strike="noStrike" baseline="0">
              <a:solidFill>
                <a:srgbClr val="2C2D42"/>
              </a:solidFill>
              <a:effectLst/>
              <a:latin typeface="Open Sans" pitchFamily="2" charset="0"/>
              <a:ea typeface="Open Sans" pitchFamily="2" charset="0"/>
              <a:cs typeface="Open Sans" pitchFamily="2" charset="0"/>
            </a:rPr>
            <a:t>- "VALDELIA - FICHE DE PRELEVEMENT MENSUEL PAV.doc"</a:t>
          </a:r>
        </a:p>
        <a:p>
          <a:pPr marL="0" indent="0">
            <a:lnSpc>
              <a:spcPts val="1100"/>
            </a:lnSpc>
            <a:buFont typeface="Wingdings" panose="05000000000000000000" pitchFamily="2" charset="2"/>
            <a:buNone/>
          </a:pPr>
          <a:r>
            <a:rPr lang="fr-FR" sz="1000" b="0" i="0" u="none" strike="noStrike" baseline="0">
              <a:solidFill>
                <a:srgbClr val="2C2D42"/>
              </a:solidFill>
              <a:effectLst/>
              <a:latin typeface="Open Sans" pitchFamily="2" charset="0"/>
              <a:ea typeface="Open Sans" pitchFamily="2" charset="0"/>
              <a:cs typeface="Open Sans" pitchFamily="2" charset="0"/>
            </a:rPr>
            <a:t>- "VALDELIA - ATTESTATION DE VENTE DON OU UTILISATION EN INTERNE.doc"</a:t>
          </a:r>
        </a:p>
        <a:p>
          <a:pPr marL="0" indent="0">
            <a:lnSpc>
              <a:spcPts val="1100"/>
            </a:lnSpc>
            <a:buFont typeface="Wingdings" panose="05000000000000000000" pitchFamily="2" charset="2"/>
            <a:buNone/>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indent="0">
            <a:lnSpc>
              <a:spcPts val="1100"/>
            </a:lnSpc>
            <a:buFont typeface="Wingdings" panose="05000000000000000000" pitchFamily="2" charset="2"/>
            <a:buNone/>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indent="0">
            <a:lnSpc>
              <a:spcPts val="1100"/>
            </a:lnSpc>
            <a:buFont typeface="Wingdings" panose="05000000000000000000" pitchFamily="2" charset="2"/>
            <a:buNone/>
          </a:pPr>
          <a:r>
            <a:rPr lang="fr-FR" sz="1200" b="1" i="0" baseline="0">
              <a:solidFill>
                <a:schemeClr val="dk1"/>
              </a:solidFill>
              <a:effectLst/>
              <a:latin typeface="Arial" panose="020B0604020202020204" pitchFamily="34" charset="0"/>
              <a:ea typeface="+mn-ea"/>
              <a:cs typeface="Arial" panose="020B0604020202020204" pitchFamily="34" charset="0"/>
            </a:rPr>
            <a:t>•  Utilisation du fichier de déclaration</a:t>
          </a:r>
        </a:p>
        <a:p>
          <a:pPr marL="0" indent="0">
            <a:lnSpc>
              <a:spcPts val="1100"/>
            </a:lnSpc>
            <a:buFont typeface="Wingdings" panose="05000000000000000000" pitchFamily="2" charset="2"/>
            <a:buNone/>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indent="0">
            <a:lnSpc>
              <a:spcPts val="1100"/>
            </a:lnSpc>
            <a:buFont typeface="Wingdings" panose="05000000000000000000" pitchFamily="2" charset="2"/>
            <a:buNone/>
          </a:pPr>
          <a:r>
            <a:rPr lang="fr-FR" sz="1000" b="0" i="0" u="sng" strike="noStrike">
              <a:solidFill>
                <a:srgbClr val="2C2D42"/>
              </a:solidFill>
              <a:effectLst/>
              <a:latin typeface="Open Sans" pitchFamily="2" charset="0"/>
              <a:ea typeface="Open Sans" pitchFamily="2" charset="0"/>
              <a:cs typeface="Open Sans" pitchFamily="2" charset="0"/>
            </a:rPr>
            <a:t>Ce fichier est constitué de 6 onglets :</a:t>
          </a:r>
        </a:p>
        <a:p>
          <a:pPr marL="0" indent="0">
            <a:lnSpc>
              <a:spcPts val="2000"/>
            </a:lnSpc>
            <a:buFont typeface="Wingdings" panose="05000000000000000000" pitchFamily="2" charset="2"/>
            <a:buNone/>
          </a:pPr>
          <a:endParaRPr lang="fr-FR" sz="1000" b="0" i="0" u="none" strike="noStrike">
            <a:solidFill>
              <a:srgbClr val="2C2D42"/>
            </a:solidFill>
            <a:effectLst/>
            <a:latin typeface="Open Sans" pitchFamily="2" charset="0"/>
            <a:ea typeface="Open Sans" pitchFamily="2" charset="0"/>
            <a:cs typeface="Open Sans" pitchFamily="2" charset="0"/>
          </a:endParaRPr>
        </a:p>
        <a:p>
          <a:pPr marL="0" indent="0">
            <a:lnSpc>
              <a:spcPts val="2000"/>
            </a:lnSpc>
            <a:buFont typeface="Wingdings" panose="05000000000000000000" pitchFamily="2" charset="2"/>
            <a:buNone/>
          </a:pPr>
          <a:r>
            <a:rPr lang="fr-FR" sz="1000" b="1" i="0" u="none">
              <a:solidFill>
                <a:srgbClr val="807DFF"/>
              </a:solidFill>
              <a:effectLst/>
              <a:latin typeface="Open Sans" pitchFamily="2" charset="0"/>
              <a:ea typeface="Open Sans" pitchFamily="2" charset="0"/>
              <a:cs typeface="Open Sans" pitchFamily="2" charset="0"/>
            </a:rPr>
            <a:t>•  Onglet 1 </a:t>
          </a:r>
          <a:r>
            <a:rPr lang="fr-FR" sz="1000" b="1" i="0" u="none">
              <a:solidFill>
                <a:srgbClr val="2C2D42"/>
              </a:solidFill>
              <a:effectLst/>
              <a:latin typeface="Open Sans" pitchFamily="2" charset="0"/>
              <a:ea typeface="Open Sans" pitchFamily="2" charset="0"/>
              <a:cs typeface="Open Sans" pitchFamily="2" charset="0"/>
            </a:rPr>
            <a:t>"Entrées</a:t>
          </a:r>
          <a:r>
            <a:rPr lang="fr-FR" sz="1000" b="1" i="0" u="none" baseline="0">
              <a:solidFill>
                <a:srgbClr val="2C2D42"/>
              </a:solidFill>
              <a:effectLst/>
              <a:latin typeface="Open Sans" pitchFamily="2" charset="0"/>
              <a:ea typeface="Open Sans" pitchFamily="2" charset="0"/>
              <a:cs typeface="Open Sans" pitchFamily="2" charset="0"/>
            </a:rPr>
            <a:t> Réemploi </a:t>
          </a:r>
          <a:r>
            <a:rPr lang="fr-FR" sz="1000" b="1" i="0" u="none">
              <a:solidFill>
                <a:srgbClr val="2C2D42"/>
              </a:solidFill>
              <a:effectLst/>
              <a:latin typeface="Open Sans" pitchFamily="2" charset="0"/>
              <a:ea typeface="Open Sans" pitchFamily="2" charset="0"/>
              <a:cs typeface="Open Sans" pitchFamily="2" charset="0"/>
            </a:rPr>
            <a:t>" </a:t>
          </a:r>
          <a:r>
            <a:rPr lang="fr-FR" sz="1000" b="0" i="0" u="none">
              <a:solidFill>
                <a:srgbClr val="2C2D42"/>
              </a:solidFill>
              <a:effectLst/>
              <a:latin typeface="Open Sans" pitchFamily="2" charset="0"/>
              <a:ea typeface="Open Sans" pitchFamily="2" charset="0"/>
              <a:cs typeface="Open Sans" pitchFamily="2" charset="0"/>
            </a:rPr>
            <a:t>: tonnages collectés</a:t>
          </a:r>
          <a:r>
            <a:rPr lang="fr-FR" sz="1000" b="0" i="0" u="none" baseline="0">
              <a:solidFill>
                <a:srgbClr val="2C2D42"/>
              </a:solidFill>
              <a:effectLst/>
              <a:latin typeface="Open Sans" pitchFamily="2" charset="0"/>
              <a:ea typeface="Open Sans" pitchFamily="2" charset="0"/>
              <a:cs typeface="Open Sans" pitchFamily="2" charset="0"/>
            </a:rPr>
            <a:t> ou apporté en vue de réemploi (apports sans rapport avec Valdelia) sur votre site à remplir en fonction de votre activité</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endPar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endParaRP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 REMPLIR CET ONGLET EN DÉTAILLANT LE MOBILIER ET LES QUANTITÉS COLLECTÉES </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endPar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endParaRP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Pour chaque opération (collecte ou apport direct), vous devez compléter la liste des unités enlevées selon les informations suivantes : </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endPar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endParaRP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Date</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 de l'opération</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Type d'opération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 avec collecte ou sans collecte (apport direct sur site).</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Nom du détenteur</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Désignation du produit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selon la liste déroulante proposée, </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Le poids unitaire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et le nombre d'unités prélevées par type de produit. </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La fonction du décret, la catégorie du décret et la famille VALDELIA s'incrémentent automatiquement en fonction de la désignation du produit devant correspondre à la liste déroulante proposée.</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TOTAL 1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 ENTREES avec collecte par votre structure (Kg)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OU TOTAL 2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 ENTREES sans collecte par votre structure (kg) </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endPar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endParaRP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endPar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endParaRP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lang="fr-FR" sz="1000" b="1" i="0" u="none">
              <a:solidFill>
                <a:srgbClr val="FF5B00"/>
              </a:solidFill>
              <a:effectLst/>
              <a:latin typeface="Open Sans" pitchFamily="2" charset="0"/>
              <a:ea typeface="Open Sans" pitchFamily="2" charset="0"/>
              <a:cs typeface="Open Sans" pitchFamily="2" charset="0"/>
            </a:rPr>
            <a:t>•  </a:t>
          </a:r>
          <a:r>
            <a:rPr lang="fr-FR" sz="1000" b="1" i="0" u="none" noProof="0">
              <a:solidFill>
                <a:srgbClr val="FF5B00"/>
              </a:solidFill>
              <a:effectLst/>
              <a:latin typeface="Open Sans" pitchFamily="2" charset="0"/>
              <a:ea typeface="Open Sans" pitchFamily="2" charset="0"/>
              <a:cs typeface="Open Sans" pitchFamily="2" charset="0"/>
            </a:rPr>
            <a:t>Onglet 2 </a:t>
          </a:r>
          <a:r>
            <a:rPr lang="fr-FR" sz="1000" b="1" i="0" u="none" noProof="0">
              <a:solidFill>
                <a:srgbClr val="2C2D42"/>
              </a:solidFill>
              <a:effectLst/>
              <a:latin typeface="Open Sans" pitchFamily="2" charset="0"/>
              <a:ea typeface="Open Sans" pitchFamily="2" charset="0"/>
              <a:cs typeface="Open Sans" pitchFamily="2" charset="0"/>
            </a:rPr>
            <a:t>"Entrées Réutilisation" </a:t>
          </a:r>
          <a:r>
            <a:rPr lang="fr-FR" sz="1000" b="1" i="0" u="none" noProof="0">
              <a:solidFill>
                <a:srgbClr val="2C2D42"/>
              </a:solidFill>
              <a:effectLst/>
              <a:latin typeface="Open Sans" pitchFamily="2" charset="0"/>
              <a:ea typeface="Open Sans" pitchFamily="2" charset="0"/>
              <a:cs typeface="Open Sans" pitchFamily="2" charset="0"/>
              <a:sym typeface="Wingdings" panose="05000000000000000000" pitchFamily="2" charset="2"/>
            </a:rPr>
            <a:t>:</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tonnages collectés, prélevés en PAV ou apportés en vue de réutilisation(apports en rapport avec Valdelia) sur votre site à remplir en fonction de votre activité</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endPar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REMPLIR LA PARTIE RÉUTILISATION EN DÉTAILLANT LE MOBILIER ET LES QUANTITÉS COLLECTÉES </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endPar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Pour chaque opération (collecte/prélèvement PAV, apport direct), vous devez compléter la liste des unités enlevées selon les informations suivantes : </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endPar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Date</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du prélèvement/collecte/apport direct</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Provenance</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 Prélèvement PAV, collecte prise en charge par vos soins, apports directs non pris en charge par vos soins. </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Distance ou Mandat 72H</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 collecte effectuée à plus ou moins de 30 km du de votre local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ou</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effectuée dans le cadre d'un protocole VALDELIA &lt;72h</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Nom du détenteur</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Désignation du produit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selon la liste déroulante proposée, </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Le poids unitaire et le nombre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d'unités prélevées par type de produit. </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000" b="0" i="1"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La fonction du décret, la catégorie du décret et la famille VALDELIA s'incrémentent automatiquement en fonction de la désignation du produit devant correspondre à la liste déroulante proposée.</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endPar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Reporter le poids dans le bon TOTAL. </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Exemples : Une collecte effectuée à 41 km de votre structure : le poids doit être indiqué dans Total 1 et 2. Un prélèvement de mobilier dans votre PAV :  le poids doit être indiqué uniquement dans Total 3. </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endPar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Attention : si le total 4 est rempli, aucun autre total ne doit être renseigné. Il correspond à un soutien exceptionnel.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Exemple  : une collecte est mandatée par Valdelia (conseiller technique) avec un protocole "72h" : le poids doit être inscrit dans le Total 4 uniquement .</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endPar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TOTAL 1 :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ENTREES avec collecte prise en charge par votre structure (Kg) ; </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TOTAL 2  :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DONT ENTREES collectées à plus de 30km de votre local (kg) ; </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TOTAL 3 :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ENTREES sans collecte (prélèvement PAV, apport non pris en charge par votre structure) (kg) </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TOTAL 4</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ENTREES exceptionnelles mandatées par VALDELIA collectées sous 72h ouvrées faisant l'objet d'un protocole signé (kg) </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endPar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Un doute sur réemploi/réutilisation : contactez-nous !</a:t>
          </a: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endPar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endPar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ts val="2000"/>
            </a:lnSpc>
            <a:spcBef>
              <a:spcPts val="0"/>
            </a:spcBef>
            <a:spcAft>
              <a:spcPts val="0"/>
            </a:spcAft>
            <a:buClrTx/>
            <a:buSzTx/>
            <a:buFont typeface="Wingdings" panose="05000000000000000000" pitchFamily="2" charset="2"/>
            <a:buNone/>
            <a:tabLst/>
            <a:defRPr/>
          </a:pPr>
          <a:r>
            <a:rPr lang="fr-FR" sz="1000" b="1" i="0" u="none">
              <a:solidFill>
                <a:srgbClr val="FFC914"/>
              </a:solidFill>
              <a:effectLst/>
              <a:latin typeface="Open Sans" pitchFamily="2" charset="0"/>
              <a:ea typeface="Open Sans" pitchFamily="2" charset="0"/>
              <a:cs typeface="Open Sans" pitchFamily="2" charset="0"/>
            </a:rPr>
            <a:t>•  </a:t>
          </a:r>
          <a:r>
            <a:rPr lang="fr-FR" sz="1000" b="1" i="0" u="none" noProof="0">
              <a:solidFill>
                <a:srgbClr val="FFC914"/>
              </a:solidFill>
              <a:effectLst/>
              <a:latin typeface="Open Sans" pitchFamily="2" charset="0"/>
              <a:ea typeface="Open Sans" pitchFamily="2" charset="0"/>
              <a:cs typeface="Open Sans" pitchFamily="2" charset="0"/>
            </a:rPr>
            <a:t>Onglet 3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"Sorties Réemploi"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tonnages vendus, donnés ou utilisés en interne qui sont issus de collecte ou apports avec aucun lien avec Valdelia (Réemploi) </a:t>
          </a: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endParaRPr lang="fr-FR" sz="1000" b="1" i="0" u="none" strike="noStrike">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REMPLIR L'ONGLET EN DÉTAILLANT LE MOBILIER VENDU ET LES QUANTITÉS</a:t>
          </a:r>
        </a:p>
        <a:p>
          <a:pPr marL="0" marR="0" lvl="0" indent="0" defTabSz="914400" eaLnBrk="1" fontAlgn="auto" latinLnBrk="0" hangingPunct="1">
            <a:lnSpc>
              <a:spcPts val="1100"/>
            </a:lnSpc>
            <a:spcBef>
              <a:spcPts val="0"/>
            </a:spcBef>
            <a:spcAft>
              <a:spcPts val="0"/>
            </a:spcAft>
            <a:buClrTx/>
            <a:buSzTx/>
            <a:buFontTx/>
            <a:buNone/>
            <a:tabLst/>
            <a:defRPr/>
          </a:pPr>
          <a:endPar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Pour chaque type d'unité vendue, donnée ou utilisée en interne, vous devez compléter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0" i="0" u="sng"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La désignation du produit</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Le poids unitaire</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Le nombre d'unités</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Le type d'acquéreur et le pays dans lequel les meubles ont été réemployés</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0" i="1"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La fonction du décret, la catégorie du décret et la famille Valdelia s'incrémentent automatiquement en fonction de la désignation du produit devant correspondre à la liste déroulante proposée.</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0" i="1"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Le poids total est a inscrire dans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TOTAL 1 : SORTIES  vente /don /utilisation interne AVEC collecte (tonnages réemployés issus de collectes)</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1" i="0" u="sng"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OU</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TOTAL 2 : SORTIES  vente /don /utilisation interne SANS collecte (tonnages réemployés issus d'apports sans collecte)</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1" i="0" u="sng"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000" b="1" i="0" u="none">
              <a:solidFill>
                <a:srgbClr val="7C35CB"/>
              </a:solidFill>
              <a:effectLst/>
              <a:latin typeface="Open Sans" pitchFamily="2" charset="0"/>
              <a:ea typeface="Open Sans" pitchFamily="2" charset="0"/>
              <a:cs typeface="Open Sans" pitchFamily="2" charset="0"/>
            </a:rPr>
            <a:t>•  </a:t>
          </a:r>
          <a:r>
            <a:rPr lang="fr-FR" sz="1000" b="1" i="0" u="none" noProof="0">
              <a:solidFill>
                <a:srgbClr val="7C35CB"/>
              </a:solidFill>
              <a:effectLst/>
              <a:latin typeface="Open Sans" pitchFamily="2" charset="0"/>
              <a:ea typeface="Open Sans" pitchFamily="2" charset="0"/>
              <a:cs typeface="Open Sans" pitchFamily="2" charset="0"/>
            </a:rPr>
            <a:t>Onglet 4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"Sorties Réutilisation"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tonnages vendus, donnés ou utilisés en interne qui sont issus de collecte, prélèvements PAV ou apports en lien avec Valdelia (Réutilisation)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1" i="0" u="sng"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000" b="1" i="0" baseline="0">
              <a:solidFill>
                <a:srgbClr val="2C2D42"/>
              </a:solidFill>
              <a:effectLst/>
              <a:latin typeface="Open Sans" pitchFamily="2" charset="0"/>
              <a:ea typeface="Open Sans" pitchFamily="2" charset="0"/>
              <a:cs typeface="Open Sans" pitchFamily="2" charset="0"/>
              <a:sym typeface="Wingdings" panose="05000000000000000000" pitchFamily="2" charset="2"/>
            </a:rPr>
            <a:t> </a:t>
          </a:r>
          <a:r>
            <a:rPr kumimoji="0" lang="fr-FR" sz="1000" b="1" i="0" u="sng"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REMPLIR L'ONGLET EN DÉTAILLANT LE MOBILIER VENDU ET LES QUANTITÉS</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1" i="0" u="sng"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Pour chaque type d'unité vendue, donnée (hors partenaires conventionnés Valdelia) ou utilisée en interne, vous devez compléter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La désignation du produit,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Le poids unitaire,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Le nombre d'unités,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Le type d'acquéreur et le pays dans lequel les meubles ont été réemployés.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La fonction du décret, la catégorie du décret et la famille Valdelia s'incrémentent automatiquement en fonction de la désignation du produit devant correspondre à la liste déroulante proposée.</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TOTAL 1 :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SORTIES  vente /don /utilisation interne AVEC collecte (tonnages réutilisés issus de collectes)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1" i="0" u="sng"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OU</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1" i="0" u="sng"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TOTAL 2 :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SORTIES  vente /don /utilisation interne SANS collecte (tonnages réemployés issus d'apports sans prise en charge de la collecte par votre structure)</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ET DANS CE DERNIER CAS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TOTAL 3 :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si Oui ou Non la Collecte réutilisation a été effectuée à plus de 30KM des locaux de votre structure </a:t>
          </a:r>
          <a:r>
            <a:rPr kumimoji="0" lang="fr-FR" sz="1000" b="1" i="0" u="sng"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OU</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si cette sortie concerne une collecte dans le cadre d'un protocole mandaté par Valdelia &lt;72h.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000" b="1" i="0" u="none">
              <a:solidFill>
                <a:srgbClr val="F0107B"/>
              </a:solidFill>
              <a:effectLst/>
              <a:latin typeface="Open Sans" pitchFamily="2" charset="0"/>
              <a:ea typeface="Open Sans" pitchFamily="2" charset="0"/>
              <a:cs typeface="Open Sans" pitchFamily="2" charset="0"/>
            </a:rPr>
            <a:t>•  Onglet 5 </a:t>
          </a:r>
          <a:r>
            <a:rPr lang="fr-FR" sz="1000" b="1" i="0" u="none" strike="noStrike">
              <a:solidFill>
                <a:srgbClr val="2C2D42"/>
              </a:solidFill>
              <a:effectLst/>
              <a:latin typeface="Open Sans" pitchFamily="2" charset="0"/>
              <a:ea typeface="Open Sans" pitchFamily="2" charset="0"/>
              <a:cs typeface="Open Sans" pitchFamily="2" charset="0"/>
            </a:rPr>
            <a:t>"Coordination" </a:t>
          </a:r>
          <a:r>
            <a:rPr lang="fr-FR" sz="1000" b="0" i="0" u="none" strike="noStrike">
              <a:solidFill>
                <a:srgbClr val="2C2D42"/>
              </a:solidFill>
              <a:effectLst/>
              <a:latin typeface="Open Sans" pitchFamily="2" charset="0"/>
              <a:ea typeface="Open Sans" pitchFamily="2" charset="0"/>
              <a:cs typeface="Open Sans" pitchFamily="2" charset="0"/>
            </a:rPr>
            <a:t>: tonnages collectés</a:t>
          </a:r>
          <a:r>
            <a:rPr lang="fr-FR" sz="1000" b="0" i="0" u="none" strike="noStrike" baseline="0">
              <a:solidFill>
                <a:srgbClr val="2C2D42"/>
              </a:solidFill>
              <a:effectLst/>
              <a:latin typeface="Open Sans" pitchFamily="2" charset="0"/>
              <a:ea typeface="Open Sans" pitchFamily="2" charset="0"/>
              <a:cs typeface="Open Sans" pitchFamily="2" charset="0"/>
            </a:rPr>
            <a:t> dans le cadre d'une opération de collecte </a:t>
          </a:r>
          <a:r>
            <a:rPr lang="fr-FR" sz="1000" b="1" i="0" u="none" strike="noStrike" baseline="0">
              <a:solidFill>
                <a:srgbClr val="2C2D42"/>
              </a:solidFill>
              <a:effectLst/>
              <a:latin typeface="Open Sans" pitchFamily="2" charset="0"/>
              <a:ea typeface="Open Sans" pitchFamily="2" charset="0"/>
              <a:cs typeface="Open Sans" pitchFamily="2" charset="0"/>
            </a:rPr>
            <a:t>mandatée par Valdelia (Réutilisation)</a:t>
          </a:r>
          <a:endParaRPr lang="fr-FR" sz="1000" b="1" i="0" u="none" strike="noStrike">
            <a:solidFill>
              <a:srgbClr val="2C2D42"/>
            </a:solidFill>
            <a:effectLst/>
            <a:latin typeface="Open Sans" pitchFamily="2" charset="0"/>
            <a:ea typeface="Open Sans" pitchFamily="2" charset="0"/>
            <a:cs typeface="Open Sans" pitchFamily="2" charset="0"/>
          </a:endParaRPr>
        </a:p>
        <a:p>
          <a:pPr marL="0" indent="0">
            <a:lnSpc>
              <a:spcPts val="1100"/>
            </a:lnSpc>
            <a:buFont typeface="Wingdings" panose="05000000000000000000" pitchFamily="2" charset="2"/>
            <a:buNone/>
          </a:pPr>
          <a:endParaRPr lang="fr-FR" sz="1000" b="1" i="0" u="none" strike="noStrike" baseline="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r>
            <a:rPr lang="fr-FR" sz="1000" b="1" i="0" baseline="0">
              <a:solidFill>
                <a:srgbClr val="2C2D42"/>
              </a:solidFill>
              <a:effectLst/>
              <a:latin typeface="Open Sans" pitchFamily="2" charset="0"/>
              <a:ea typeface="Open Sans" pitchFamily="2" charset="0"/>
              <a:cs typeface="Open Sans" pitchFamily="2" charset="0"/>
              <a:sym typeface="Wingdings" panose="05000000000000000000" pitchFamily="2" charset="2"/>
            </a:rPr>
            <a:t></a:t>
          </a:r>
          <a:r>
            <a:rPr lang="fr-FR" sz="1000" b="1" i="0" baseline="0">
              <a:solidFill>
                <a:srgbClr val="2C2D42"/>
              </a:solidFill>
              <a:effectLst/>
              <a:latin typeface="Open Sans" pitchFamily="2" charset="0"/>
              <a:ea typeface="Open Sans" pitchFamily="2" charset="0"/>
              <a:cs typeface="Open Sans" pitchFamily="2" charset="0"/>
            </a:rPr>
            <a:t> REMPLIR L'ONGLET EN </a:t>
          </a:r>
          <a:r>
            <a:rPr lang="fr-FR" sz="1000" b="1" i="0" cap="all" baseline="0">
              <a:solidFill>
                <a:srgbClr val="2C2D42"/>
              </a:solidFill>
              <a:effectLst/>
              <a:latin typeface="Open Sans" pitchFamily="2" charset="0"/>
              <a:ea typeface="Open Sans" pitchFamily="2" charset="0"/>
              <a:cs typeface="Open Sans" pitchFamily="2" charset="0"/>
            </a:rPr>
            <a:t>renseignant le tonnage total collecté et les noms des partenaires</a:t>
          </a: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endParaRPr lang="fr-FR" sz="1000" b="1" i="0" u="none" strike="noStrike" cap="all" baseline="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r>
            <a:rPr lang="fr-FR" sz="1000" b="0" i="0" u="none" strike="noStrike" baseline="0">
              <a:solidFill>
                <a:srgbClr val="2C2D42"/>
              </a:solidFill>
              <a:effectLst/>
              <a:latin typeface="Open Sans" pitchFamily="2" charset="0"/>
              <a:ea typeface="Open Sans" pitchFamily="2" charset="0"/>
              <a:cs typeface="Open Sans" pitchFamily="2" charset="0"/>
            </a:rPr>
            <a:t>- Chaque opération déclarée doit faire l'objet d'un </a:t>
          </a:r>
          <a:r>
            <a:rPr lang="fr-FR" sz="1000" b="1" i="0" u="none" strike="noStrike" baseline="0">
              <a:solidFill>
                <a:srgbClr val="2C2D42"/>
              </a:solidFill>
              <a:effectLst/>
              <a:latin typeface="Open Sans" pitchFamily="2" charset="0"/>
              <a:ea typeface="Open Sans" pitchFamily="2" charset="0"/>
              <a:cs typeface="Open Sans" pitchFamily="2" charset="0"/>
            </a:rPr>
            <a:t>protocole de coordination </a:t>
          </a:r>
          <a:r>
            <a:rPr lang="fr-FR" sz="1000" b="0" i="0" u="none" strike="noStrike" baseline="0">
              <a:solidFill>
                <a:srgbClr val="2C2D42"/>
              </a:solidFill>
              <a:effectLst/>
              <a:latin typeface="Open Sans" pitchFamily="2" charset="0"/>
              <a:ea typeface="Open Sans" pitchFamily="2" charset="0"/>
              <a:cs typeface="Open Sans" pitchFamily="2" charset="0"/>
            </a:rPr>
            <a:t>mandaté par Valdelia. Le justificatif signé par un collaborateur VALDELIA doit être joint à la présente déclaration. </a:t>
          </a: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r>
            <a:rPr lang="fr-FR" sz="1000" b="0" i="0" u="none" strike="noStrike" baseline="0">
              <a:solidFill>
                <a:srgbClr val="2C2D42"/>
              </a:solidFill>
              <a:effectLst/>
              <a:latin typeface="Open Sans" pitchFamily="2" charset="0"/>
              <a:ea typeface="Open Sans" pitchFamily="2" charset="0"/>
              <a:cs typeface="Open Sans" pitchFamily="2" charset="0"/>
            </a:rPr>
            <a:t>- Le nom de l'ensemble des structures participantes à l'opération doit être renseigné.</a:t>
          </a: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r>
            <a:rPr lang="fr-FR" sz="1000" b="0" i="0" u="none" strike="noStrike" baseline="0">
              <a:solidFill>
                <a:srgbClr val="2C2D42"/>
              </a:solidFill>
              <a:effectLst/>
              <a:latin typeface="Open Sans" pitchFamily="2" charset="0"/>
              <a:ea typeface="Open Sans" pitchFamily="2" charset="0"/>
              <a:cs typeface="Open Sans" pitchFamily="2" charset="0"/>
            </a:rPr>
            <a:t>- Opération concernant au minimum 3 partenaires ESS conventionnés VADLELIA dont le coordinateur, pour tonnage collecté supérieur ou égal à 5 tonnes.</a:t>
          </a: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r>
            <a:rPr lang="fr-FR" sz="1000" b="1" i="0" u="none">
              <a:solidFill>
                <a:srgbClr val="4BDDBE"/>
              </a:solidFill>
              <a:effectLst/>
              <a:latin typeface="Open Sans" pitchFamily="2" charset="0"/>
              <a:ea typeface="Open Sans" pitchFamily="2" charset="0"/>
              <a:cs typeface="Open Sans" pitchFamily="2" charset="0"/>
            </a:rPr>
            <a:t>•  Onglet 6 </a:t>
          </a:r>
          <a:r>
            <a:rPr lang="fr-FR" sz="1000" b="1" i="0" u="none" baseline="0">
              <a:solidFill>
                <a:srgbClr val="2C2D42"/>
              </a:solidFill>
              <a:effectLst/>
              <a:latin typeface="Open Sans" pitchFamily="2" charset="0"/>
              <a:ea typeface="Open Sans" pitchFamily="2" charset="0"/>
              <a:cs typeface="Open Sans" pitchFamily="2" charset="0"/>
            </a:rPr>
            <a:t>"</a:t>
          </a:r>
          <a:r>
            <a:rPr lang="fr-FR" sz="1000" b="1" i="0" u="none">
              <a:solidFill>
                <a:srgbClr val="2C2D42"/>
              </a:solidFill>
              <a:effectLst/>
              <a:latin typeface="Open Sans" pitchFamily="2" charset="0"/>
              <a:ea typeface="Open Sans" pitchFamily="2" charset="0"/>
              <a:cs typeface="Open Sans" pitchFamily="2" charset="0"/>
            </a:rPr>
            <a:t>Promotion</a:t>
          </a:r>
          <a:r>
            <a:rPr lang="fr-FR" sz="1000" b="1" i="0" u="none" baseline="0">
              <a:solidFill>
                <a:srgbClr val="2C2D42"/>
              </a:solidFill>
              <a:effectLst/>
              <a:latin typeface="Open Sans" pitchFamily="2" charset="0"/>
              <a:ea typeface="Open Sans" pitchFamily="2" charset="0"/>
              <a:cs typeface="Open Sans" pitchFamily="2" charset="0"/>
            </a:rPr>
            <a:t> - Communication - Information </a:t>
          </a:r>
          <a:r>
            <a:rPr lang="fr-FR" sz="1000" b="1" i="0" u="none">
              <a:solidFill>
                <a:srgbClr val="2C2D42"/>
              </a:solidFill>
              <a:effectLst/>
              <a:latin typeface="Open Sans" pitchFamily="2" charset="0"/>
              <a:ea typeface="Open Sans" pitchFamily="2" charset="0"/>
              <a:cs typeface="Open Sans" pitchFamily="2" charset="0"/>
            </a:rPr>
            <a:t>" </a:t>
          </a:r>
          <a:r>
            <a:rPr lang="fr-FR" sz="1000" b="0" i="0" u="none">
              <a:solidFill>
                <a:srgbClr val="2C2D42"/>
              </a:solidFill>
              <a:effectLst/>
              <a:latin typeface="Open Sans" pitchFamily="2" charset="0"/>
              <a:ea typeface="Open Sans" pitchFamily="2" charset="0"/>
              <a:cs typeface="Open Sans" pitchFamily="2" charset="0"/>
            </a:rPr>
            <a:t>: Soutien pour favoriser les actions communication et d'information auprès du consommateur sur l'impact environnemental, économique et social de son geste d'achat et pour la promotion des activités de préparation à la réutilisation et/ou de réemploi des DEA non-ménagers. </a:t>
          </a:r>
          <a:endParaRPr lang="fr-FR" sz="1000" b="0" i="0" u="none" strike="noStrike">
            <a:solidFill>
              <a:srgbClr val="2C2D42"/>
            </a:solidFill>
            <a:effectLst/>
            <a:latin typeface="Open Sans" pitchFamily="2" charset="0"/>
            <a:ea typeface="Open Sans" pitchFamily="2" charset="0"/>
            <a:cs typeface="Open Sans" pitchFamily="2" charset="0"/>
          </a:endParaRPr>
        </a:p>
        <a:p>
          <a:endParaRPr lang="fr-FR" sz="1000" b="0" i="0" u="none" strike="noStrike">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000" b="1" i="0" baseline="0">
              <a:solidFill>
                <a:srgbClr val="2C2D42"/>
              </a:solidFill>
              <a:effectLst/>
              <a:latin typeface="Open Sans" pitchFamily="2" charset="0"/>
              <a:ea typeface="Open Sans" pitchFamily="2" charset="0"/>
              <a:cs typeface="Open Sans" pitchFamily="2" charset="0"/>
              <a:sym typeface="Wingdings" panose="05000000000000000000" pitchFamily="2" charset="2"/>
            </a:rPr>
            <a:t></a:t>
          </a:r>
          <a:r>
            <a:rPr lang="fr-FR" sz="1000" b="1" i="0" baseline="0">
              <a:solidFill>
                <a:srgbClr val="2C2D42"/>
              </a:solidFill>
              <a:effectLst/>
              <a:latin typeface="Open Sans" pitchFamily="2" charset="0"/>
              <a:ea typeface="Open Sans" pitchFamily="2" charset="0"/>
              <a:cs typeface="Open Sans" pitchFamily="2" charset="0"/>
            </a:rPr>
            <a:t> REMPLIR L'ONGLET EN </a:t>
          </a:r>
          <a:r>
            <a:rPr lang="fr-FR" sz="1000" b="1" i="0" cap="all" baseline="0">
              <a:solidFill>
                <a:srgbClr val="2C2D42"/>
              </a:solidFill>
              <a:effectLst/>
              <a:latin typeface="Open Sans" pitchFamily="2" charset="0"/>
              <a:ea typeface="Open Sans" pitchFamily="2" charset="0"/>
              <a:cs typeface="Open Sans" pitchFamily="2" charset="0"/>
            </a:rPr>
            <a:t>renseignant la nature des actions menées et les dépenses correspondantes</a:t>
          </a:r>
        </a:p>
        <a:p>
          <a:pPr marL="0" marR="0" lvl="0" indent="0" defTabSz="914400" eaLnBrk="1" fontAlgn="auto" latinLnBrk="0" hangingPunct="1">
            <a:lnSpc>
              <a:spcPct val="100000"/>
            </a:lnSpc>
            <a:spcBef>
              <a:spcPts val="0"/>
            </a:spcBef>
            <a:spcAft>
              <a:spcPts val="0"/>
            </a:spcAft>
            <a:buClrTx/>
            <a:buSzTx/>
            <a:buFontTx/>
            <a:buNone/>
            <a:tabLst/>
            <a:defRPr/>
          </a:pPr>
          <a:endParaRPr lang="fr-FR" sz="1000" b="1" i="0" cap="all" baseline="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000">
              <a:solidFill>
                <a:srgbClr val="2C2D42"/>
              </a:solidFill>
              <a:effectLst/>
              <a:latin typeface="Open Sans" pitchFamily="2" charset="0"/>
              <a:ea typeface="Open Sans" pitchFamily="2" charset="0"/>
              <a:cs typeface="Open Sans" pitchFamily="2" charset="0"/>
            </a:rPr>
            <a:t>Trois types de soutien peuvent être sollicités </a:t>
          </a:r>
          <a:r>
            <a:rPr lang="fr-FR" sz="1000" b="1">
              <a:solidFill>
                <a:srgbClr val="2C2D42"/>
              </a:solidFill>
              <a:effectLst/>
              <a:latin typeface="Open Sans" pitchFamily="2" charset="0"/>
              <a:ea typeface="Open Sans" pitchFamily="2" charset="0"/>
              <a:cs typeface="Open Sans" pitchFamily="2" charset="0"/>
            </a:rPr>
            <a:t>dans la limite d'un</a:t>
          </a:r>
          <a:r>
            <a:rPr lang="fr-FR" sz="1000" b="1" baseline="0">
              <a:solidFill>
                <a:srgbClr val="2C2D42"/>
              </a:solidFill>
              <a:effectLst/>
              <a:latin typeface="Open Sans" pitchFamily="2" charset="0"/>
              <a:ea typeface="Open Sans" pitchFamily="2" charset="0"/>
              <a:cs typeface="Open Sans" pitchFamily="2" charset="0"/>
            </a:rPr>
            <a:t> montant maximum de 1000€/an mobilisable entièrement pour le soutien évènementiel PCI 3 :</a:t>
          </a:r>
        </a:p>
        <a:p>
          <a:pPr marL="0" marR="0" lvl="0" indent="0" defTabSz="914400" eaLnBrk="1" fontAlgn="auto" latinLnBrk="0" hangingPunct="1">
            <a:lnSpc>
              <a:spcPct val="100000"/>
            </a:lnSpc>
            <a:spcBef>
              <a:spcPts val="0"/>
            </a:spcBef>
            <a:spcAft>
              <a:spcPts val="0"/>
            </a:spcAft>
            <a:buClrTx/>
            <a:buSzTx/>
            <a:buFontTx/>
            <a:buNone/>
            <a:tabLst/>
            <a:defRPr/>
          </a:pPr>
          <a:endParaRPr lang="fr-FR" sz="1000" b="1" baseline="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000">
              <a:solidFill>
                <a:srgbClr val="2C2D42"/>
              </a:solidFill>
              <a:effectLst/>
              <a:latin typeface="Open Sans" pitchFamily="2" charset="0"/>
              <a:ea typeface="Open Sans" pitchFamily="2" charset="0"/>
              <a:cs typeface="Open Sans" pitchFamily="2" charset="0"/>
            </a:rPr>
            <a:t>- </a:t>
          </a:r>
          <a:r>
            <a:rPr lang="fr-FR" sz="1000" b="1">
              <a:solidFill>
                <a:srgbClr val="2C2D42"/>
              </a:solidFill>
              <a:effectLst/>
              <a:latin typeface="Open Sans" pitchFamily="2" charset="0"/>
              <a:ea typeface="Open Sans" pitchFamily="2" charset="0"/>
              <a:cs typeface="Open Sans" pitchFamily="2" charset="0"/>
            </a:rPr>
            <a:t>PCI 1 : Impression / Signalétique</a:t>
          </a:r>
          <a:r>
            <a:rPr lang="fr-FR" sz="1000">
              <a:solidFill>
                <a:srgbClr val="2C2D42"/>
              </a:solidFill>
              <a:effectLst/>
              <a:latin typeface="Open Sans" pitchFamily="2" charset="0"/>
              <a:ea typeface="Open Sans" pitchFamily="2" charset="0"/>
              <a:cs typeface="Open Sans" pitchFamily="2" charset="0"/>
            </a:rPr>
            <a:t>. Forfait 300€/an - Soutien à la création</a:t>
          </a:r>
          <a:r>
            <a:rPr lang="fr-FR" sz="1000" baseline="0">
              <a:solidFill>
                <a:srgbClr val="2C2D42"/>
              </a:solidFill>
              <a:effectLst/>
              <a:latin typeface="Open Sans" pitchFamily="2" charset="0"/>
              <a:ea typeface="Open Sans" pitchFamily="2" charset="0"/>
              <a:cs typeface="Open Sans" pitchFamily="2" charset="0"/>
            </a:rPr>
            <a:t> d'imprimés liés à la promotion, information et/ou communication Réemploi/Réutilisation DEA Professionnels.</a:t>
          </a:r>
          <a:endParaRPr lang="fr-FR" sz="100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000">
              <a:solidFill>
                <a:srgbClr val="2C2D42"/>
              </a:solidFill>
              <a:effectLst/>
              <a:latin typeface="Open Sans" pitchFamily="2" charset="0"/>
              <a:ea typeface="Open Sans" pitchFamily="2" charset="0"/>
              <a:cs typeface="Open Sans" pitchFamily="2" charset="0"/>
            </a:rPr>
            <a:t>- </a:t>
          </a:r>
          <a:r>
            <a:rPr lang="fr-FR" sz="1000" b="1">
              <a:solidFill>
                <a:srgbClr val="2C2D42"/>
              </a:solidFill>
              <a:effectLst/>
              <a:latin typeface="Open Sans" pitchFamily="2" charset="0"/>
              <a:ea typeface="Open Sans" pitchFamily="2" charset="0"/>
              <a:cs typeface="Open Sans" pitchFamily="2" charset="0"/>
            </a:rPr>
            <a:t>PCI 2 : Création /conception numérique</a:t>
          </a:r>
          <a:r>
            <a:rPr lang="fr-FR" sz="1000" b="1" baseline="0">
              <a:solidFill>
                <a:srgbClr val="2C2D42"/>
              </a:solidFill>
              <a:effectLst/>
              <a:latin typeface="Open Sans" pitchFamily="2" charset="0"/>
              <a:ea typeface="Open Sans" pitchFamily="2" charset="0"/>
              <a:cs typeface="Open Sans" pitchFamily="2" charset="0"/>
            </a:rPr>
            <a:t> / Web</a:t>
          </a:r>
          <a:r>
            <a:rPr lang="fr-FR" sz="1000" baseline="0">
              <a:solidFill>
                <a:srgbClr val="2C2D42"/>
              </a:solidFill>
              <a:effectLst/>
              <a:latin typeface="Open Sans" pitchFamily="2" charset="0"/>
              <a:ea typeface="Open Sans" pitchFamily="2" charset="0"/>
              <a:cs typeface="Open Sans" pitchFamily="2" charset="0"/>
            </a:rPr>
            <a:t>. Forfait 200€/an -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Soutien à la création/conception numérique et graphique, page web liés à la promotion, information et/ou communication Réemploi/Réutilisation DEA Professionnels.</a:t>
          </a:r>
          <a:endParaRPr lang="fr-FR" sz="1000" baseline="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000" b="1" baseline="0">
              <a:solidFill>
                <a:srgbClr val="2C2D42"/>
              </a:solidFill>
              <a:effectLst/>
              <a:latin typeface="Open Sans" pitchFamily="2" charset="0"/>
              <a:ea typeface="Open Sans" pitchFamily="2" charset="0"/>
              <a:cs typeface="Open Sans" pitchFamily="2" charset="0"/>
            </a:rPr>
            <a:t>- PCI 3 : Evènementiel DEA Pro. </a:t>
          </a:r>
          <a:r>
            <a:rPr lang="fr-FR" sz="1000" b="0" baseline="0">
              <a:solidFill>
                <a:srgbClr val="2C2D42"/>
              </a:solidFill>
              <a:effectLst/>
              <a:latin typeface="Open Sans" pitchFamily="2" charset="0"/>
              <a:ea typeface="Open Sans" pitchFamily="2" charset="0"/>
              <a:cs typeface="Open Sans" pitchFamily="2" charset="0"/>
            </a:rPr>
            <a:t>1000€/an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Soutien à </a:t>
          </a:r>
          <a:r>
            <a:rPr kumimoji="0" lang="fr-FR" sz="1000" b="0" i="1"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l'organisation, la participation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à un évènementiel liés à la promotion, information et/ou communication Réemploi/Réutilisation DEA Professionnels.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Validation préalable (mail, lettre) par un collaborateur Valdelia et dépenses remboursées au réel sur justificatifs.</a:t>
          </a:r>
          <a:br>
            <a:rPr lang="fr-FR" sz="1000" b="0" i="0" u="none" strike="noStrike">
              <a:solidFill>
                <a:srgbClr val="2C2D42"/>
              </a:solidFill>
              <a:effectLst/>
              <a:latin typeface="Open Sans" pitchFamily="2" charset="0"/>
              <a:ea typeface="Open Sans" pitchFamily="2" charset="0"/>
              <a:cs typeface="Open Sans" pitchFamily="2" charset="0"/>
            </a:rPr>
          </a:br>
          <a:endParaRPr lang="fr-FR" sz="1000" b="0" i="0" u="none" strike="noStrike">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b="0" i="0" u="none" strike="noStrike">
            <a:solidFill>
              <a:srgbClr val="2C2D42"/>
            </a:solidFill>
            <a:effectLst/>
            <a:latin typeface="Open Sans" pitchFamily="2" charset="0"/>
            <a:ea typeface="Open Sans" pitchFamily="2" charset="0"/>
            <a:cs typeface="Open Sans" pitchFamily="2" charset="0"/>
          </a:endParaRPr>
        </a:p>
        <a:p>
          <a:pPr marL="0" indent="0">
            <a:lnSpc>
              <a:spcPts val="1000"/>
            </a:lnSpc>
            <a:buFont typeface="Wingdings" panose="05000000000000000000" pitchFamily="2" charset="2"/>
            <a:buNone/>
          </a:pPr>
          <a:r>
            <a:rPr lang="fr-FR" sz="1000" b="1" i="0" u="none" strike="noStrike">
              <a:solidFill>
                <a:srgbClr val="2C2D42"/>
              </a:solidFill>
              <a:effectLst/>
              <a:latin typeface="Open Sans" pitchFamily="2" charset="0"/>
              <a:ea typeface="Open Sans" pitchFamily="2" charset="0"/>
              <a:cs typeface="Open Sans" pitchFamily="2" charset="0"/>
            </a:rPr>
            <a:t>Si le type de mobilier ne correspond pas aux éléments prédéfinis par la liste déroulante, insérer une nouvelle ligne et remplir la ligne selon les informations demandées.</a:t>
          </a:r>
          <a:r>
            <a:rPr lang="fr-FR" sz="1000" i="0">
              <a:solidFill>
                <a:srgbClr val="2C2D42"/>
              </a:solidFill>
              <a:latin typeface="Open Sans" pitchFamily="2" charset="0"/>
              <a:ea typeface="Open Sans" pitchFamily="2" charset="0"/>
              <a:cs typeface="Open Sans" pitchFamily="2" charset="0"/>
            </a:rPr>
            <a:t> </a:t>
          </a:r>
        </a:p>
        <a:p>
          <a:pPr marL="0" indent="0">
            <a:lnSpc>
              <a:spcPts val="1000"/>
            </a:lnSpc>
            <a:buFont typeface="Wingdings" panose="05000000000000000000" pitchFamily="2" charset="2"/>
            <a:buNone/>
          </a:pPr>
          <a:endParaRPr lang="fr-FR" sz="1000" b="1" i="0" u="none" strike="noStrike">
            <a:solidFill>
              <a:srgbClr val="2C2D42"/>
            </a:solidFill>
            <a:effectLst/>
            <a:latin typeface="Open Sans" pitchFamily="2" charset="0"/>
            <a:ea typeface="Open Sans" pitchFamily="2" charset="0"/>
            <a:cs typeface="Open Sans" pitchFamily="2" charset="0"/>
          </a:endParaRPr>
        </a:p>
        <a:p>
          <a:pPr marL="0" indent="0">
            <a:lnSpc>
              <a:spcPts val="1000"/>
            </a:lnSpc>
            <a:buFont typeface="Wingdings" panose="05000000000000000000" pitchFamily="2" charset="2"/>
            <a:buNone/>
          </a:pPr>
          <a:r>
            <a:rPr lang="fr-FR" sz="1000" b="1" i="0" u="none" strike="noStrike">
              <a:solidFill>
                <a:srgbClr val="2C2D42"/>
              </a:solidFill>
              <a:effectLst/>
              <a:latin typeface="Open Sans" pitchFamily="2" charset="0"/>
              <a:ea typeface="Open Sans" pitchFamily="2" charset="0"/>
              <a:cs typeface="Open Sans" pitchFamily="2" charset="0"/>
            </a:rPr>
            <a:t>Pour toute difficulté sur la Traçabilité, merci de contacter</a:t>
          </a:r>
          <a:r>
            <a:rPr lang="fr-FR" sz="1000" b="1" i="0" u="none" strike="noStrike" baseline="0">
              <a:solidFill>
                <a:srgbClr val="2C2D42"/>
              </a:solidFill>
              <a:effectLst/>
              <a:latin typeface="Open Sans" pitchFamily="2" charset="0"/>
              <a:ea typeface="Open Sans" pitchFamily="2" charset="0"/>
              <a:cs typeface="Open Sans" pitchFamily="2" charset="0"/>
            </a:rPr>
            <a:t> Catherine POUJOL</a:t>
          </a:r>
          <a:r>
            <a:rPr lang="fr-FR" sz="1000" b="1" i="0" u="none" strike="noStrike">
              <a:solidFill>
                <a:srgbClr val="2C2D42"/>
              </a:solidFill>
              <a:effectLst/>
              <a:latin typeface="Open Sans" pitchFamily="2" charset="0"/>
              <a:ea typeface="Open Sans" pitchFamily="2" charset="0"/>
              <a:cs typeface="Open Sans" pitchFamily="2" charset="0"/>
            </a:rPr>
            <a:t> :</a:t>
          </a:r>
        </a:p>
        <a:p>
          <a:pPr marL="0" indent="0">
            <a:lnSpc>
              <a:spcPts val="1100"/>
            </a:lnSpc>
            <a:buFont typeface="Wingdings" panose="05000000000000000000" pitchFamily="2" charset="2"/>
            <a:buNone/>
          </a:pPr>
          <a:endParaRPr lang="fr-FR" sz="1000" b="1" i="0" u="none" strike="noStrike">
            <a:solidFill>
              <a:srgbClr val="2C2D42"/>
            </a:solidFill>
            <a:effectLst/>
            <a:latin typeface="Open Sans" pitchFamily="2" charset="0"/>
            <a:ea typeface="Open Sans" pitchFamily="2" charset="0"/>
            <a:cs typeface="Open Sans" pitchFamily="2" charset="0"/>
          </a:endParaRPr>
        </a:p>
        <a:p>
          <a:pPr marL="0" indent="0">
            <a:lnSpc>
              <a:spcPts val="1000"/>
            </a:lnSpc>
            <a:buFont typeface="Wingdings" panose="05000000000000000000" pitchFamily="2" charset="2"/>
            <a:buNone/>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indent="0" algn="ctr">
            <a:lnSpc>
              <a:spcPts val="1000"/>
            </a:lnSpc>
            <a:buFont typeface="Wingdings" panose="05000000000000000000" pitchFamily="2" charset="2"/>
            <a:buNone/>
          </a:pPr>
          <a:endParaRPr lang="fr-FR" sz="1000" b="1" i="0">
            <a:solidFill>
              <a:srgbClr val="2C2D42"/>
            </a:solidFill>
            <a:effectLst/>
            <a:latin typeface="Open Sans" pitchFamily="2" charset="0"/>
            <a:ea typeface="Open Sans" pitchFamily="2" charset="0"/>
            <a:cs typeface="Open Sans" pitchFamily="2" charset="0"/>
          </a:endParaRPr>
        </a:p>
        <a:p>
          <a:pPr marL="0" indent="0" algn="ctr">
            <a:lnSpc>
              <a:spcPts val="1000"/>
            </a:lnSpc>
            <a:buFont typeface="Wingdings" panose="05000000000000000000" pitchFamily="2" charset="2"/>
            <a:buNone/>
          </a:pPr>
          <a:endParaRPr lang="fr-FR" sz="1000" b="1" i="0">
            <a:solidFill>
              <a:srgbClr val="2C2D42"/>
            </a:solidFill>
            <a:effectLst/>
            <a:latin typeface="Open Sans" pitchFamily="2" charset="0"/>
            <a:ea typeface="Open Sans" pitchFamily="2" charset="0"/>
            <a:cs typeface="Open Sans" pitchFamily="2" charset="0"/>
          </a:endParaRPr>
        </a:p>
        <a:p>
          <a:pPr marL="0" indent="0" algn="ctr">
            <a:lnSpc>
              <a:spcPts val="1000"/>
            </a:lnSpc>
            <a:buFont typeface="Wingdings" panose="05000000000000000000" pitchFamily="2" charset="2"/>
            <a:buNone/>
          </a:pPr>
          <a:endParaRPr lang="fr-FR" sz="1000" b="1" i="0">
            <a:solidFill>
              <a:srgbClr val="2C2D42"/>
            </a:solidFill>
            <a:effectLst/>
            <a:latin typeface="Open Sans" pitchFamily="2" charset="0"/>
            <a:ea typeface="Open Sans" pitchFamily="2" charset="0"/>
            <a:cs typeface="Open Sans" pitchFamily="2" charset="0"/>
          </a:endParaRPr>
        </a:p>
        <a:p>
          <a:pPr marL="0" indent="0" algn="ctr">
            <a:lnSpc>
              <a:spcPts val="1000"/>
            </a:lnSpc>
            <a:buFont typeface="Wingdings" panose="05000000000000000000" pitchFamily="2" charset="2"/>
            <a:buNone/>
          </a:pPr>
          <a:endParaRPr lang="fr-FR" sz="1000" b="1" i="0">
            <a:solidFill>
              <a:srgbClr val="2C2D42"/>
            </a:solidFill>
            <a:effectLst/>
            <a:latin typeface="Open Sans" pitchFamily="2" charset="0"/>
            <a:ea typeface="Open Sans" pitchFamily="2" charset="0"/>
            <a:cs typeface="Open Sans" pitchFamily="2" charset="0"/>
          </a:endParaRPr>
        </a:p>
        <a:p>
          <a:pPr marL="0" indent="0" algn="ctr">
            <a:lnSpc>
              <a:spcPts val="1000"/>
            </a:lnSpc>
            <a:buFont typeface="Wingdings" panose="05000000000000000000" pitchFamily="2" charset="2"/>
            <a:buNone/>
          </a:pPr>
          <a:r>
            <a:rPr lang="fr-FR" sz="1000" b="1" i="0">
              <a:solidFill>
                <a:srgbClr val="2C2D42"/>
              </a:solidFill>
              <a:effectLst/>
              <a:latin typeface="Arial" panose="020B0604020202020204" pitchFamily="34" charset="0"/>
              <a:ea typeface="Open Sans" pitchFamily="2" charset="0"/>
              <a:cs typeface="Arial" panose="020B0604020202020204" pitchFamily="34" charset="0"/>
            </a:rPr>
            <a:t>Catherine</a:t>
          </a:r>
          <a:r>
            <a:rPr lang="fr-FR" sz="1000" b="1" i="0" baseline="0">
              <a:solidFill>
                <a:srgbClr val="2C2D42"/>
              </a:solidFill>
              <a:effectLst/>
              <a:latin typeface="Arial" panose="020B0604020202020204" pitchFamily="34" charset="0"/>
              <a:ea typeface="Open Sans" pitchFamily="2" charset="0"/>
              <a:cs typeface="Arial" panose="020B0604020202020204" pitchFamily="34" charset="0"/>
            </a:rPr>
            <a:t> POUJOL</a:t>
          </a:r>
          <a:endParaRPr lang="fr-FR" sz="1000" b="1" i="0">
            <a:solidFill>
              <a:srgbClr val="2C2D42"/>
            </a:solidFill>
            <a:effectLst/>
            <a:latin typeface="Arial" panose="020B0604020202020204" pitchFamily="34" charset="0"/>
            <a:ea typeface="Open Sans" pitchFamily="2" charset="0"/>
            <a:cs typeface="Arial" panose="020B0604020202020204" pitchFamily="34" charset="0"/>
          </a:endParaRPr>
        </a:p>
        <a:p>
          <a:pPr algn="ctr">
            <a:lnSpc>
              <a:spcPts val="1200"/>
            </a:lnSpc>
            <a:spcAft>
              <a:spcPts val="0"/>
            </a:spcAft>
          </a:pPr>
          <a:r>
            <a:rPr lang="fr-FR" sz="1000" i="0">
              <a:solidFill>
                <a:srgbClr val="2C2D42"/>
              </a:solidFill>
              <a:effectLst/>
              <a:latin typeface="Open Sans" pitchFamily="2" charset="0"/>
              <a:ea typeface="Open Sans" pitchFamily="2" charset="0"/>
              <a:cs typeface="Open Sans" pitchFamily="2" charset="0"/>
            </a:rPr>
            <a:t>Assistante</a:t>
          </a:r>
          <a:r>
            <a:rPr lang="fr-FR" sz="1000" i="0" baseline="0">
              <a:solidFill>
                <a:srgbClr val="2C2D42"/>
              </a:solidFill>
              <a:effectLst/>
              <a:latin typeface="Open Sans" pitchFamily="2" charset="0"/>
              <a:ea typeface="Open Sans" pitchFamily="2" charset="0"/>
              <a:cs typeface="Open Sans" pitchFamily="2" charset="0"/>
            </a:rPr>
            <a:t> Relations Adhérents</a:t>
          </a:r>
          <a:endParaRPr lang="fr-FR" sz="1000" i="0">
            <a:solidFill>
              <a:srgbClr val="2C2D42"/>
            </a:solidFill>
            <a:effectLst/>
            <a:latin typeface="Open Sans" pitchFamily="2" charset="0"/>
            <a:ea typeface="Open Sans" pitchFamily="2" charset="0"/>
            <a:cs typeface="Open Sans" pitchFamily="2" charset="0"/>
          </a:endParaRPr>
        </a:p>
        <a:p>
          <a:pPr algn="ctr">
            <a:lnSpc>
              <a:spcPts val="1200"/>
            </a:lnSpc>
            <a:spcAft>
              <a:spcPts val="0"/>
            </a:spcAft>
          </a:pPr>
          <a:r>
            <a:rPr lang="fr-FR" sz="1000" i="0">
              <a:solidFill>
                <a:srgbClr val="2C2D42"/>
              </a:solidFill>
              <a:effectLst/>
              <a:latin typeface="Open Sans" pitchFamily="2" charset="0"/>
              <a:ea typeface="Open Sans" pitchFamily="2" charset="0"/>
              <a:cs typeface="Open Sans" pitchFamily="2" charset="0"/>
            </a:rPr>
            <a:t> </a:t>
          </a:r>
          <a:endParaRPr lang="en-US" sz="1000" i="0">
            <a:solidFill>
              <a:srgbClr val="2C2D42"/>
            </a:solidFill>
            <a:effectLst/>
            <a:latin typeface="Open Sans" pitchFamily="2" charset="0"/>
            <a:ea typeface="Open Sans" pitchFamily="2" charset="0"/>
            <a:cs typeface="Open Sans" pitchFamily="2" charset="0"/>
          </a:endParaRPr>
        </a:p>
        <a:p>
          <a:pPr algn="ctr">
            <a:lnSpc>
              <a:spcPts val="1200"/>
            </a:lnSpc>
            <a:spcAft>
              <a:spcPts val="0"/>
            </a:spcAft>
          </a:pPr>
          <a:r>
            <a:rPr lang="en-US" sz="1000" b="1" i="0">
              <a:solidFill>
                <a:srgbClr val="2C2D42"/>
              </a:solidFill>
              <a:effectLst/>
              <a:latin typeface="Open Sans" pitchFamily="2" charset="0"/>
              <a:ea typeface="Open Sans" pitchFamily="2" charset="0"/>
              <a:cs typeface="Open Sans" pitchFamily="2" charset="0"/>
            </a:rPr>
            <a:t>06</a:t>
          </a:r>
          <a:r>
            <a:rPr lang="en-US" sz="1000" b="1" i="0" baseline="0">
              <a:solidFill>
                <a:srgbClr val="2C2D42"/>
              </a:solidFill>
              <a:effectLst/>
              <a:latin typeface="Open Sans" pitchFamily="2" charset="0"/>
              <a:ea typeface="Open Sans" pitchFamily="2" charset="0"/>
              <a:cs typeface="Open Sans" pitchFamily="2" charset="0"/>
            </a:rPr>
            <a:t> 78 32 28 97</a:t>
          </a:r>
        </a:p>
        <a:p>
          <a:pPr algn="ctr">
            <a:lnSpc>
              <a:spcPts val="1200"/>
            </a:lnSpc>
            <a:spcAft>
              <a:spcPts val="0"/>
            </a:spcAft>
          </a:pPr>
          <a:endParaRPr lang="fr-FR" sz="1000" i="0">
            <a:solidFill>
              <a:srgbClr val="2C2D42"/>
            </a:solidFill>
            <a:effectLst/>
            <a:latin typeface="Open Sans" pitchFamily="2" charset="0"/>
            <a:ea typeface="Open Sans" pitchFamily="2" charset="0"/>
            <a:cs typeface="Open Sans" pitchFamily="2" charset="0"/>
          </a:endParaRPr>
        </a:p>
        <a:p>
          <a:pPr algn="ctr">
            <a:lnSpc>
              <a:spcPts val="1100"/>
            </a:lnSpc>
            <a:spcAft>
              <a:spcPts val="0"/>
            </a:spcAft>
          </a:pPr>
          <a:r>
            <a:rPr lang="en-US" sz="1000" i="0">
              <a:solidFill>
                <a:srgbClr val="2C2D42"/>
              </a:solidFill>
              <a:effectLst/>
              <a:latin typeface="Open Sans" pitchFamily="2" charset="0"/>
              <a:ea typeface="Open Sans" pitchFamily="2" charset="0"/>
              <a:cs typeface="Open Sans" pitchFamily="2" charset="0"/>
            </a:rPr>
            <a:t>Siege : 93</a:t>
          </a:r>
          <a:r>
            <a:rPr lang="en-US" sz="1000" i="0" baseline="0">
              <a:solidFill>
                <a:srgbClr val="2C2D42"/>
              </a:solidFill>
              <a:effectLst/>
              <a:latin typeface="Open Sans" pitchFamily="2" charset="0"/>
              <a:ea typeface="Open Sans" pitchFamily="2" charset="0"/>
              <a:cs typeface="Open Sans" pitchFamily="2" charset="0"/>
            </a:rPr>
            <a:t> rue du Lac</a:t>
          </a:r>
        </a:p>
        <a:p>
          <a:pPr algn="ctr">
            <a:lnSpc>
              <a:spcPts val="1200"/>
            </a:lnSpc>
            <a:spcAft>
              <a:spcPts val="0"/>
            </a:spcAft>
          </a:pPr>
          <a:r>
            <a:rPr lang="fr-FR" sz="1000" i="0">
              <a:solidFill>
                <a:srgbClr val="2C2D42"/>
              </a:solidFill>
              <a:effectLst/>
              <a:latin typeface="Open Sans" pitchFamily="2" charset="0"/>
              <a:ea typeface="Open Sans" pitchFamily="2" charset="0"/>
              <a:cs typeface="Open Sans" pitchFamily="2" charset="0"/>
            </a:rPr>
            <a:t>31670 LABEGE</a:t>
          </a:r>
        </a:p>
        <a:p>
          <a:pPr algn="ctr">
            <a:lnSpc>
              <a:spcPts val="1100"/>
            </a:lnSpc>
            <a:spcAft>
              <a:spcPts val="0"/>
            </a:spcAft>
          </a:pPr>
          <a:r>
            <a:rPr lang="en-US" sz="1000" i="0">
              <a:solidFill>
                <a:srgbClr val="2C2D42"/>
              </a:solidFill>
              <a:effectLst/>
              <a:latin typeface="Open Sans" pitchFamily="2" charset="0"/>
              <a:ea typeface="Open Sans" pitchFamily="2" charset="0"/>
              <a:cs typeface="Open Sans" pitchFamily="2" charset="0"/>
            </a:rPr>
            <a:t>Tel : 0</a:t>
          </a:r>
          <a:r>
            <a:rPr lang="en-US" sz="1000" i="0" baseline="0">
              <a:solidFill>
                <a:srgbClr val="2C2D42"/>
              </a:solidFill>
              <a:effectLst/>
              <a:latin typeface="Open Sans" pitchFamily="2" charset="0"/>
              <a:ea typeface="Open Sans" pitchFamily="2" charset="0"/>
              <a:cs typeface="Open Sans" pitchFamily="2" charset="0"/>
            </a:rPr>
            <a:t> 800 000 620</a:t>
          </a:r>
          <a:endParaRPr lang="fr-FR" sz="1000" i="0">
            <a:solidFill>
              <a:srgbClr val="2C2D42"/>
            </a:solidFill>
            <a:effectLst/>
            <a:latin typeface="Open Sans" pitchFamily="2" charset="0"/>
            <a:ea typeface="Open Sans" pitchFamily="2" charset="0"/>
            <a:cs typeface="Open Sans" pitchFamily="2" charset="0"/>
          </a:endParaRPr>
        </a:p>
        <a:p>
          <a:pPr algn="ctr">
            <a:lnSpc>
              <a:spcPts val="1400"/>
            </a:lnSpc>
            <a:spcAft>
              <a:spcPts val="0"/>
            </a:spcAft>
          </a:pPr>
          <a:r>
            <a:rPr lang="en-US" sz="1000" i="0">
              <a:solidFill>
                <a:srgbClr val="2C2D42"/>
              </a:solidFill>
              <a:effectLst/>
              <a:latin typeface="Open Sans" pitchFamily="2" charset="0"/>
              <a:ea typeface="Open Sans" pitchFamily="2" charset="0"/>
              <a:cs typeface="Open Sans" pitchFamily="2" charset="0"/>
              <a:hlinkClick xmlns:r="http://schemas.openxmlformats.org/officeDocument/2006/relationships" r:id="">
                <a:extLst>
                  <a:ext uri="{A12FA001-AC4F-418D-AE19-62706E023703}">
                    <ahyp:hlinkClr xmlns:ahyp="http://schemas.microsoft.com/office/drawing/2018/hyperlinkcolor" val="tx"/>
                  </a:ext>
                </a:extLst>
              </a:hlinkClick>
            </a:rPr>
            <a:t>www.valdelia.org</a:t>
          </a:r>
          <a:endParaRPr lang="fr-FR" sz="1000" i="0">
            <a:solidFill>
              <a:srgbClr val="2C2D42"/>
            </a:solidFill>
            <a:effectLst/>
            <a:latin typeface="Open Sans" pitchFamily="2" charset="0"/>
            <a:ea typeface="Open Sans" pitchFamily="2" charset="0"/>
            <a:cs typeface="Open Sans" pitchFamily="2" charset="0"/>
          </a:endParaRPr>
        </a:p>
        <a:p>
          <a:pPr marL="0" indent="0">
            <a:lnSpc>
              <a:spcPts val="1000"/>
            </a:lnSpc>
            <a:buFont typeface="Wingdings" panose="05000000000000000000" pitchFamily="2" charset="2"/>
            <a:buNone/>
          </a:pPr>
          <a:endParaRPr lang="fr-FR" sz="1100" b="0" i="0" u="none" strike="noStrike" baseline="0">
            <a:solidFill>
              <a:srgbClr val="2C2D42"/>
            </a:solidFill>
            <a:effectLst/>
            <a:latin typeface="Open Sans" pitchFamily="2" charset="0"/>
            <a:ea typeface="Open Sans" pitchFamily="2" charset="0"/>
            <a:cs typeface="Open Sans" pitchFamily="2" charset="0"/>
          </a:endParaRPr>
        </a:p>
        <a:p>
          <a:pPr marL="0" indent="0">
            <a:buFont typeface="Wingdings" panose="05000000000000000000" pitchFamily="2" charset="2"/>
            <a:buNone/>
          </a:pPr>
          <a:endParaRPr lang="fr-FR" sz="1100" b="0" i="0" u="none" strike="noStrike" baseline="0">
            <a:solidFill>
              <a:srgbClr val="2C2D42"/>
            </a:solidFill>
            <a:effectLst/>
            <a:latin typeface="Open Sans" pitchFamily="2" charset="0"/>
            <a:ea typeface="Open Sans" pitchFamily="2" charset="0"/>
            <a:cs typeface="Open Sans" pitchFamily="2" charset="0"/>
          </a:endParaRPr>
        </a:p>
        <a:p>
          <a:pPr marL="0" indent="0">
            <a:lnSpc>
              <a:spcPts val="900"/>
            </a:lnSpc>
            <a:buFont typeface="Wingdings" panose="05000000000000000000" pitchFamily="2" charset="2"/>
            <a:buNone/>
          </a:pPr>
          <a:endParaRPr lang="fr-FR" sz="1100" b="0" i="0" u="none" strike="noStrike" baseline="0">
            <a:solidFill>
              <a:srgbClr val="2C2D42"/>
            </a:solidFill>
            <a:effectLst/>
            <a:latin typeface="Open Sans" pitchFamily="2" charset="0"/>
            <a:ea typeface="Open Sans" pitchFamily="2" charset="0"/>
            <a:cs typeface="Open Sans" pitchFamily="2" charset="0"/>
          </a:endParaRPr>
        </a:p>
        <a:p>
          <a:pPr marL="0" indent="0">
            <a:lnSpc>
              <a:spcPts val="900"/>
            </a:lnSpc>
            <a:buFont typeface="Wingdings" panose="05000000000000000000" pitchFamily="2" charset="2"/>
            <a:buNone/>
          </a:pPr>
          <a:endParaRPr lang="fr-FR" sz="1100" b="0" i="0" u="none" strike="noStrike" baseline="0">
            <a:solidFill>
              <a:srgbClr val="2C2D42"/>
            </a:solidFill>
            <a:effectLst/>
            <a:latin typeface="Open Sans" pitchFamily="2" charset="0"/>
            <a:ea typeface="Open Sans" pitchFamily="2" charset="0"/>
            <a:cs typeface="Open Sans" pitchFamily="2" charset="0"/>
          </a:endParaRPr>
        </a:p>
        <a:p>
          <a:pPr marL="0" indent="0">
            <a:buFont typeface="Wingdings" panose="05000000000000000000" pitchFamily="2" charset="2"/>
            <a:buNone/>
          </a:pPr>
          <a:endParaRPr lang="fr-FR" sz="1100" b="0" i="0" u="none" strike="noStrike" baseline="0">
            <a:solidFill>
              <a:srgbClr val="2C2D42"/>
            </a:solidFill>
            <a:effectLst/>
            <a:latin typeface="Open Sans" pitchFamily="2" charset="0"/>
            <a:ea typeface="Open Sans" pitchFamily="2" charset="0"/>
            <a:cs typeface="Open Sans" pitchFamily="2" charset="0"/>
          </a:endParaRPr>
        </a:p>
        <a:p>
          <a:pPr marL="0" indent="0">
            <a:lnSpc>
              <a:spcPts val="900"/>
            </a:lnSpc>
            <a:buFont typeface="Wingdings" panose="05000000000000000000" pitchFamily="2" charset="2"/>
            <a:buNone/>
          </a:pPr>
          <a:endParaRPr lang="fr-FR" sz="1100" b="0" i="0" u="none" strike="noStrike" baseline="0">
            <a:solidFill>
              <a:srgbClr val="2C2D42"/>
            </a:solidFill>
            <a:effectLst/>
            <a:latin typeface="Open Sans" pitchFamily="2" charset="0"/>
            <a:ea typeface="Open Sans" pitchFamily="2" charset="0"/>
            <a:cs typeface="Open Sans" pitchFamily="2" charset="0"/>
          </a:endParaRPr>
        </a:p>
        <a:p>
          <a:pPr marL="0" indent="0">
            <a:lnSpc>
              <a:spcPts val="900"/>
            </a:lnSpc>
            <a:buFont typeface="Wingdings" panose="05000000000000000000" pitchFamily="2" charset="2"/>
            <a:buNone/>
          </a:pPr>
          <a:endParaRPr lang="fr-FR" sz="1100" b="1" i="0" u="none" strike="noStrike" baseline="0">
            <a:solidFill>
              <a:srgbClr val="2C2D42"/>
            </a:solidFill>
            <a:effectLst/>
            <a:latin typeface="Open Sans" pitchFamily="2" charset="0"/>
            <a:ea typeface="Open Sans" pitchFamily="2" charset="0"/>
            <a:cs typeface="Open Sans" pitchFamily="2" charset="0"/>
          </a:endParaRPr>
        </a:p>
        <a:p>
          <a:pPr>
            <a:lnSpc>
              <a:spcPts val="1000"/>
            </a:lnSpc>
          </a:pPr>
          <a:endParaRPr lang="fr-FR" sz="1100" b="0" i="0" u="none" strike="noStrike" baseline="0">
            <a:solidFill>
              <a:srgbClr val="2C2D42"/>
            </a:solidFill>
            <a:effectLst/>
            <a:latin typeface="Open Sans" pitchFamily="2" charset="0"/>
            <a:ea typeface="Open Sans" pitchFamily="2" charset="0"/>
            <a:cs typeface="Open Sans" pitchFamily="2" charset="0"/>
          </a:endParaRPr>
        </a:p>
        <a:p>
          <a:pPr>
            <a:lnSpc>
              <a:spcPts val="800"/>
            </a:lnSpc>
          </a:pPr>
          <a:endParaRPr lang="fr-FR" sz="1100">
            <a:solidFill>
              <a:srgbClr val="2C2D42"/>
            </a:solidFill>
            <a:latin typeface="Open Sans" pitchFamily="2" charset="0"/>
            <a:ea typeface="Open Sans" pitchFamily="2" charset="0"/>
            <a:cs typeface="Open Sans" pitchFamily="2" charset="0"/>
          </a:endParaRPr>
        </a:p>
      </xdr:txBody>
    </xdr:sp>
    <xdr:clientData/>
  </xdr:twoCellAnchor>
  <xdr:twoCellAnchor>
    <xdr:from>
      <xdr:col>0</xdr:col>
      <xdr:colOff>254000</xdr:colOff>
      <xdr:row>7</xdr:row>
      <xdr:rowOff>158751</xdr:rowOff>
    </xdr:from>
    <xdr:to>
      <xdr:col>14</xdr:col>
      <xdr:colOff>247650</xdr:colOff>
      <xdr:row>13</xdr:row>
      <xdr:rowOff>38100</xdr:rowOff>
    </xdr:to>
    <xdr:sp macro="" textlink="">
      <xdr:nvSpPr>
        <xdr:cNvPr id="3" name="Rectangle 2">
          <a:extLst>
            <a:ext uri="{FF2B5EF4-FFF2-40B4-BE49-F238E27FC236}">
              <a16:creationId xmlns:a16="http://schemas.microsoft.com/office/drawing/2014/main" id="{68BAAE40-C6A7-476E-8E7F-D0AE180AEB28}"/>
            </a:ext>
          </a:extLst>
        </xdr:cNvPr>
        <xdr:cNvSpPr/>
      </xdr:nvSpPr>
      <xdr:spPr>
        <a:xfrm>
          <a:off x="254000" y="2244726"/>
          <a:ext cx="12595225" cy="965199"/>
        </a:xfrm>
        <a:prstGeom prst="rect">
          <a:avLst/>
        </a:prstGeom>
        <a:solidFill>
          <a:srgbClr val="ED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fr-FR" sz="1000" b="0">
              <a:solidFill>
                <a:srgbClr val="2C2D42"/>
              </a:solidFill>
              <a:latin typeface="Open Sans" pitchFamily="2" charset="0"/>
              <a:ea typeface="Open Sans" pitchFamily="2" charset="0"/>
              <a:cs typeface="Open Sans" pitchFamily="2" charset="0"/>
            </a:rPr>
            <a:t>Afin d’éviter toute double déclaration, les ventes ou dons entre partenaires ESS Valdelia conventionnés ne seront pas éligibles aux soutiens dans le cadre de ce partenariat. </a:t>
          </a:r>
        </a:p>
        <a:p>
          <a:pPr marL="0" indent="0" algn="ctr"/>
          <a:r>
            <a:rPr lang="fr-FR" sz="1000" b="0">
              <a:solidFill>
                <a:srgbClr val="2C2D42"/>
              </a:solidFill>
              <a:latin typeface="Open Sans" pitchFamily="2" charset="0"/>
              <a:ea typeface="Open Sans" pitchFamily="2" charset="0"/>
              <a:cs typeface="Open Sans" pitchFamily="2" charset="0"/>
            </a:rPr>
            <a:t>C’est à la structure partenaire Valdelia qui bénéficie de ce don ou qui achète ce mobilier de déclarer à Valdelia les tonnages une fois les mêmes mobiliers redonnés, revendus ou utilisés en interne. </a:t>
          </a:r>
        </a:p>
        <a:p>
          <a:pPr marL="0" indent="0" algn="ctr"/>
          <a:r>
            <a:rPr lang="fr-FR" sz="1000" b="0">
              <a:solidFill>
                <a:srgbClr val="2C2D42"/>
              </a:solidFill>
              <a:latin typeface="Open Sans" pitchFamily="2" charset="0"/>
              <a:ea typeface="Open Sans" pitchFamily="2" charset="0"/>
              <a:cs typeface="Open Sans" pitchFamily="2" charset="0"/>
            </a:rPr>
            <a:t>La cartographie des partenaires Valdelia conventionnés est mise à jour chaque trimestre sur valdelia.org.</a:t>
          </a:r>
        </a:p>
        <a:p>
          <a:pPr marL="0" indent="0" algn="ctr"/>
          <a:endParaRPr lang="fr-FR" sz="1000" b="1">
            <a:solidFill>
              <a:srgbClr val="2C2D42"/>
            </a:solidFill>
            <a:latin typeface="Open Sans" pitchFamily="2" charset="0"/>
            <a:ea typeface="Open Sans" pitchFamily="2" charset="0"/>
            <a:cs typeface="Open Sans" pitchFamily="2" charset="0"/>
          </a:endParaRPr>
        </a:p>
        <a:p>
          <a:pPr marL="0" indent="0" algn="ctr"/>
          <a:r>
            <a:rPr lang="fr-FR" sz="1000" b="1">
              <a:solidFill>
                <a:srgbClr val="2C2D42"/>
              </a:solidFill>
              <a:latin typeface="Open Sans" pitchFamily="2" charset="0"/>
              <a:ea typeface="Open Sans" pitchFamily="2" charset="0"/>
              <a:cs typeface="Open Sans" pitchFamily="2" charset="0"/>
            </a:rPr>
            <a:t>L'ensemble de vos justificatifs des entrées (collectes, prélèvements, apports) doivent être obligatoirement joints à cette présente déclaration pour être validée par Valdelia.</a:t>
          </a:r>
        </a:p>
        <a:p>
          <a:pPr algn="ctr"/>
          <a:endParaRPr lang="fr-FR" sz="1050" b="1">
            <a:solidFill>
              <a:srgbClr val="FF0000"/>
            </a:solidFill>
          </a:endParaRPr>
        </a:p>
      </xdr:txBody>
    </xdr:sp>
    <xdr:clientData/>
  </xdr:twoCellAnchor>
  <xdr:twoCellAnchor editAs="oneCell">
    <xdr:from>
      <xdr:col>7</xdr:col>
      <xdr:colOff>402743</xdr:colOff>
      <xdr:row>139</xdr:row>
      <xdr:rowOff>44450</xdr:rowOff>
    </xdr:from>
    <xdr:to>
      <xdr:col>8</xdr:col>
      <xdr:colOff>587857</xdr:colOff>
      <xdr:row>142</xdr:row>
      <xdr:rowOff>152400</xdr:rowOff>
    </xdr:to>
    <xdr:pic>
      <xdr:nvPicPr>
        <xdr:cNvPr id="4657" name="Image 3">
          <a:extLst>
            <a:ext uri="{FF2B5EF4-FFF2-40B4-BE49-F238E27FC236}">
              <a16:creationId xmlns:a16="http://schemas.microsoft.com/office/drawing/2014/main" id="{6B48483A-5759-48E1-90F1-584F035DD3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003443" y="31610300"/>
          <a:ext cx="1032839" cy="65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1</xdr:row>
      <xdr:rowOff>66675</xdr:rowOff>
    </xdr:from>
    <xdr:to>
      <xdr:col>2</xdr:col>
      <xdr:colOff>267450</xdr:colOff>
      <xdr:row>2</xdr:row>
      <xdr:rowOff>20142</xdr:rowOff>
    </xdr:to>
    <xdr:pic>
      <xdr:nvPicPr>
        <xdr:cNvPr id="2" name="Image 5">
          <a:extLst>
            <a:ext uri="{FF2B5EF4-FFF2-40B4-BE49-F238E27FC236}">
              <a16:creationId xmlns:a16="http://schemas.microsoft.com/office/drawing/2014/main" id="{15980F5B-AB4A-40AD-B23D-BD4BF46049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342900" y="247650"/>
          <a:ext cx="1524750" cy="934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281014</xdr:colOff>
      <xdr:row>3</xdr:row>
      <xdr:rowOff>173864</xdr:rowOff>
    </xdr:from>
    <xdr:to>
      <xdr:col>2</xdr:col>
      <xdr:colOff>781458</xdr:colOff>
      <xdr:row>4</xdr:row>
      <xdr:rowOff>162665</xdr:rowOff>
    </xdr:to>
    <xdr:sp macro="" textlink="">
      <xdr:nvSpPr>
        <xdr:cNvPr id="4" name="ZoneTexte 3">
          <a:extLst>
            <a:ext uri="{FF2B5EF4-FFF2-40B4-BE49-F238E27FC236}">
              <a16:creationId xmlns:a16="http://schemas.microsoft.com/office/drawing/2014/main" id="{6B46C180-A529-41BB-9D64-D4A917C69C5E}"/>
            </a:ext>
          </a:extLst>
        </xdr:cNvPr>
        <xdr:cNvSpPr txBox="1"/>
      </xdr:nvSpPr>
      <xdr:spPr>
        <a:xfrm>
          <a:off x="1081114" y="1535939"/>
          <a:ext cx="1300544" cy="169776"/>
        </a:xfrm>
        <a:prstGeom prst="rect">
          <a:avLst/>
        </a:prstGeom>
        <a:solidFill>
          <a:srgbClr val="EDE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rtl="0"/>
          <a:r>
            <a:rPr lang="fr-FR" sz="1000" b="0" i="1" baseline="0">
              <a:solidFill>
                <a:srgbClr val="2C2D42"/>
              </a:solidFill>
              <a:effectLst/>
              <a:latin typeface="Open Sans" pitchFamily="2" charset="0"/>
              <a:ea typeface="Open Sans" pitchFamily="2" charset="0"/>
              <a:cs typeface="Open Sans" pitchFamily="2" charset="0"/>
            </a:rPr>
            <a:t>Cases à renseigner</a:t>
          </a:r>
          <a:endParaRPr lang="fr-FR" sz="1000" b="0" i="1">
            <a:solidFill>
              <a:srgbClr val="2C2D42"/>
            </a:solidFill>
            <a:effectLst/>
            <a:latin typeface="Open Sans" pitchFamily="2" charset="0"/>
            <a:ea typeface="Open Sans" pitchFamily="2" charset="0"/>
            <a:cs typeface="Open Sans" pitchFamily="2" charset="0"/>
          </a:endParaRPr>
        </a:p>
      </xdr:txBody>
    </xdr:sp>
    <xdr:clientData/>
  </xdr:twoCellAnchor>
  <xdr:twoCellAnchor>
    <xdr:from>
      <xdr:col>0</xdr:col>
      <xdr:colOff>190500</xdr:colOff>
      <xdr:row>3</xdr:row>
      <xdr:rowOff>142875</xdr:rowOff>
    </xdr:from>
    <xdr:to>
      <xdr:col>1</xdr:col>
      <xdr:colOff>258916</xdr:colOff>
      <xdr:row>4</xdr:row>
      <xdr:rowOff>171127</xdr:rowOff>
    </xdr:to>
    <xdr:sp macro="" textlink="">
      <xdr:nvSpPr>
        <xdr:cNvPr id="6" name="ZoneTexte 5">
          <a:extLst>
            <a:ext uri="{FF2B5EF4-FFF2-40B4-BE49-F238E27FC236}">
              <a16:creationId xmlns:a16="http://schemas.microsoft.com/office/drawing/2014/main" id="{D6170D03-523F-4972-AB32-5BC6F002AFDE}"/>
            </a:ext>
          </a:extLst>
        </xdr:cNvPr>
        <xdr:cNvSpPr txBox="1"/>
      </xdr:nvSpPr>
      <xdr:spPr>
        <a:xfrm>
          <a:off x="190500" y="1504950"/>
          <a:ext cx="868516" cy="209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r" rtl="0"/>
          <a:r>
            <a:rPr lang="fr-FR" sz="1000" b="1" i="0" baseline="0">
              <a:solidFill>
                <a:srgbClr val="2C2D42"/>
              </a:solidFill>
              <a:effectLst/>
              <a:latin typeface="Open Sans" pitchFamily="2" charset="0"/>
              <a:ea typeface="Open Sans" pitchFamily="2" charset="0"/>
              <a:cs typeface="Open Sans" pitchFamily="2" charset="0"/>
            </a:rPr>
            <a:t>Légende :</a:t>
          </a:r>
          <a:endParaRPr lang="fr-FR" sz="1000" b="1" i="0">
            <a:solidFill>
              <a:srgbClr val="2C2D42"/>
            </a:solidFill>
            <a:effectLst/>
            <a:latin typeface="Open Sans" pitchFamily="2" charset="0"/>
            <a:ea typeface="Open Sans" pitchFamily="2" charset="0"/>
            <a:cs typeface="Open Sans" pitchFamily="2" charset="0"/>
          </a:endParaRPr>
        </a:p>
      </xdr:txBody>
    </xdr:sp>
    <xdr:clientData/>
  </xdr:twoCellAnchor>
  <xdr:twoCellAnchor>
    <xdr:from>
      <xdr:col>1</xdr:col>
      <xdr:colOff>281014</xdr:colOff>
      <xdr:row>3</xdr:row>
      <xdr:rowOff>173864</xdr:rowOff>
    </xdr:from>
    <xdr:to>
      <xdr:col>2</xdr:col>
      <xdr:colOff>781458</xdr:colOff>
      <xdr:row>4</xdr:row>
      <xdr:rowOff>162665</xdr:rowOff>
    </xdr:to>
    <xdr:sp macro="" textlink="">
      <xdr:nvSpPr>
        <xdr:cNvPr id="7" name="ZoneTexte 6">
          <a:extLst>
            <a:ext uri="{FF2B5EF4-FFF2-40B4-BE49-F238E27FC236}">
              <a16:creationId xmlns:a16="http://schemas.microsoft.com/office/drawing/2014/main" id="{A4A59909-D0EC-42B8-AAE6-7BE7953972EC}"/>
            </a:ext>
          </a:extLst>
        </xdr:cNvPr>
        <xdr:cNvSpPr txBox="1"/>
      </xdr:nvSpPr>
      <xdr:spPr>
        <a:xfrm>
          <a:off x="1081114" y="1535939"/>
          <a:ext cx="1300544" cy="169776"/>
        </a:xfrm>
        <a:prstGeom prst="rect">
          <a:avLst/>
        </a:prstGeom>
        <a:solidFill>
          <a:srgbClr val="EDE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rtl="0"/>
          <a:r>
            <a:rPr lang="fr-FR" sz="1000" b="0" i="1" baseline="0">
              <a:solidFill>
                <a:srgbClr val="2C2D42"/>
              </a:solidFill>
              <a:effectLst/>
              <a:latin typeface="Open Sans" pitchFamily="2" charset="0"/>
              <a:ea typeface="Open Sans" pitchFamily="2" charset="0"/>
              <a:cs typeface="Open Sans" pitchFamily="2" charset="0"/>
            </a:rPr>
            <a:t>Cases à renseigner</a:t>
          </a:r>
          <a:endParaRPr lang="fr-FR" sz="1000" b="0" i="1">
            <a:solidFill>
              <a:srgbClr val="2C2D42"/>
            </a:solidFill>
            <a:effectLst/>
            <a:latin typeface="Open Sans" pitchFamily="2" charset="0"/>
            <a:ea typeface="Open Sans" pitchFamily="2" charset="0"/>
            <a:cs typeface="Open Sans" pitchFamily="2" charset="0"/>
          </a:endParaRPr>
        </a:p>
      </xdr:txBody>
    </xdr:sp>
    <xdr:clientData/>
  </xdr:twoCellAnchor>
  <xdr:twoCellAnchor>
    <xdr:from>
      <xdr:col>0</xdr:col>
      <xdr:colOff>190500</xdr:colOff>
      <xdr:row>3</xdr:row>
      <xdr:rowOff>142875</xdr:rowOff>
    </xdr:from>
    <xdr:to>
      <xdr:col>1</xdr:col>
      <xdr:colOff>258916</xdr:colOff>
      <xdr:row>4</xdr:row>
      <xdr:rowOff>171127</xdr:rowOff>
    </xdr:to>
    <xdr:sp macro="" textlink="">
      <xdr:nvSpPr>
        <xdr:cNvPr id="8" name="ZoneTexte 7">
          <a:extLst>
            <a:ext uri="{FF2B5EF4-FFF2-40B4-BE49-F238E27FC236}">
              <a16:creationId xmlns:a16="http://schemas.microsoft.com/office/drawing/2014/main" id="{12536861-B60F-4729-9B88-801B7388DF6B}"/>
            </a:ext>
          </a:extLst>
        </xdr:cNvPr>
        <xdr:cNvSpPr txBox="1"/>
      </xdr:nvSpPr>
      <xdr:spPr>
        <a:xfrm>
          <a:off x="190500" y="1504950"/>
          <a:ext cx="868516" cy="209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r" rtl="0"/>
          <a:r>
            <a:rPr lang="fr-FR" sz="1000" b="1" i="0" baseline="0">
              <a:solidFill>
                <a:srgbClr val="2C2D42"/>
              </a:solidFill>
              <a:effectLst/>
              <a:latin typeface="Open Sans" pitchFamily="2" charset="0"/>
              <a:ea typeface="Open Sans" pitchFamily="2" charset="0"/>
              <a:cs typeface="Open Sans" pitchFamily="2" charset="0"/>
            </a:rPr>
            <a:t>Légende :</a:t>
          </a:r>
          <a:endParaRPr lang="fr-FR" sz="1000" b="1" i="0">
            <a:solidFill>
              <a:srgbClr val="2C2D42"/>
            </a:solidFill>
            <a:effectLst/>
            <a:latin typeface="Open Sans" pitchFamily="2" charset="0"/>
            <a:ea typeface="Open Sans" pitchFamily="2" charset="0"/>
            <a:cs typeface="Open Sans" pitchFamily="2" charset="0"/>
          </a:endParaRPr>
        </a:p>
      </xdr:txBody>
    </xdr:sp>
    <xdr:clientData/>
  </xdr:twoCellAnchor>
  <xdr:twoCellAnchor>
    <xdr:from>
      <xdr:col>1</xdr:col>
      <xdr:colOff>281014</xdr:colOff>
      <xdr:row>3</xdr:row>
      <xdr:rowOff>173864</xdr:rowOff>
    </xdr:from>
    <xdr:to>
      <xdr:col>2</xdr:col>
      <xdr:colOff>781458</xdr:colOff>
      <xdr:row>4</xdr:row>
      <xdr:rowOff>162665</xdr:rowOff>
    </xdr:to>
    <xdr:sp macro="" textlink="">
      <xdr:nvSpPr>
        <xdr:cNvPr id="9" name="ZoneTexte 8">
          <a:extLst>
            <a:ext uri="{FF2B5EF4-FFF2-40B4-BE49-F238E27FC236}">
              <a16:creationId xmlns:a16="http://schemas.microsoft.com/office/drawing/2014/main" id="{B569EE57-079B-4933-989D-FFE21A11DFB4}"/>
            </a:ext>
          </a:extLst>
        </xdr:cNvPr>
        <xdr:cNvSpPr txBox="1"/>
      </xdr:nvSpPr>
      <xdr:spPr>
        <a:xfrm>
          <a:off x="1081114" y="1535939"/>
          <a:ext cx="1300544" cy="169776"/>
        </a:xfrm>
        <a:prstGeom prst="rect">
          <a:avLst/>
        </a:prstGeom>
        <a:solidFill>
          <a:srgbClr val="EDE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rtl="0"/>
          <a:r>
            <a:rPr lang="fr-FR" sz="1000" b="0" i="1" baseline="0">
              <a:solidFill>
                <a:srgbClr val="2C2D42"/>
              </a:solidFill>
              <a:effectLst/>
              <a:latin typeface="Open Sans" pitchFamily="2" charset="0"/>
              <a:ea typeface="Open Sans" pitchFamily="2" charset="0"/>
              <a:cs typeface="Open Sans" pitchFamily="2" charset="0"/>
            </a:rPr>
            <a:t>Cases à renseigner</a:t>
          </a:r>
          <a:endParaRPr lang="fr-FR" sz="1000" b="0" i="1">
            <a:solidFill>
              <a:srgbClr val="2C2D42"/>
            </a:solidFill>
            <a:effectLst/>
            <a:latin typeface="Open Sans" pitchFamily="2" charset="0"/>
            <a:ea typeface="Open Sans" pitchFamily="2" charset="0"/>
            <a:cs typeface="Open Sans" pitchFamily="2" charset="0"/>
          </a:endParaRPr>
        </a:p>
      </xdr:txBody>
    </xdr:sp>
    <xdr:clientData/>
  </xdr:twoCellAnchor>
  <xdr:twoCellAnchor>
    <xdr:from>
      <xdr:col>0</xdr:col>
      <xdr:colOff>190500</xdr:colOff>
      <xdr:row>3</xdr:row>
      <xdr:rowOff>142875</xdr:rowOff>
    </xdr:from>
    <xdr:to>
      <xdr:col>1</xdr:col>
      <xdr:colOff>258916</xdr:colOff>
      <xdr:row>4</xdr:row>
      <xdr:rowOff>171127</xdr:rowOff>
    </xdr:to>
    <xdr:sp macro="" textlink="">
      <xdr:nvSpPr>
        <xdr:cNvPr id="10" name="ZoneTexte 9">
          <a:extLst>
            <a:ext uri="{FF2B5EF4-FFF2-40B4-BE49-F238E27FC236}">
              <a16:creationId xmlns:a16="http://schemas.microsoft.com/office/drawing/2014/main" id="{17BE690C-BBA0-43C5-90DE-4EF06CF2E396}"/>
            </a:ext>
          </a:extLst>
        </xdr:cNvPr>
        <xdr:cNvSpPr txBox="1"/>
      </xdr:nvSpPr>
      <xdr:spPr>
        <a:xfrm>
          <a:off x="190500" y="1504950"/>
          <a:ext cx="868516" cy="209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r" rtl="0"/>
          <a:r>
            <a:rPr lang="fr-FR" sz="1000" b="1" i="0" baseline="0">
              <a:solidFill>
                <a:srgbClr val="2C2D42"/>
              </a:solidFill>
              <a:effectLst/>
              <a:latin typeface="Open Sans" pitchFamily="2" charset="0"/>
              <a:ea typeface="Open Sans" pitchFamily="2" charset="0"/>
              <a:cs typeface="Open Sans" pitchFamily="2" charset="0"/>
            </a:rPr>
            <a:t>Légende :</a:t>
          </a:r>
          <a:endParaRPr lang="fr-FR" sz="1000" b="1" i="0">
            <a:solidFill>
              <a:srgbClr val="2C2D42"/>
            </a:solidFill>
            <a:effectLst/>
            <a:latin typeface="Open Sans" pitchFamily="2" charset="0"/>
            <a:ea typeface="Open Sans" pitchFamily="2" charset="0"/>
            <a:cs typeface="Open Sans" pitchFamily="2" charset="0"/>
          </a:endParaRPr>
        </a:p>
      </xdr:txBody>
    </xdr:sp>
    <xdr:clientData/>
  </xdr:twoCellAnchor>
  <xdr:twoCellAnchor>
    <xdr:from>
      <xdr:col>0</xdr:col>
      <xdr:colOff>190500</xdr:colOff>
      <xdr:row>3</xdr:row>
      <xdr:rowOff>142875</xdr:rowOff>
    </xdr:from>
    <xdr:to>
      <xdr:col>1</xdr:col>
      <xdr:colOff>258916</xdr:colOff>
      <xdr:row>4</xdr:row>
      <xdr:rowOff>171127</xdr:rowOff>
    </xdr:to>
    <xdr:sp macro="" textlink="">
      <xdr:nvSpPr>
        <xdr:cNvPr id="11" name="ZoneTexte 10">
          <a:extLst>
            <a:ext uri="{FF2B5EF4-FFF2-40B4-BE49-F238E27FC236}">
              <a16:creationId xmlns:a16="http://schemas.microsoft.com/office/drawing/2014/main" id="{AE33AD64-A7CD-4FAB-831E-1055EFD9C7C2}"/>
            </a:ext>
          </a:extLst>
        </xdr:cNvPr>
        <xdr:cNvSpPr txBox="1"/>
      </xdr:nvSpPr>
      <xdr:spPr>
        <a:xfrm>
          <a:off x="190500" y="1504950"/>
          <a:ext cx="868516" cy="209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r" rtl="0"/>
          <a:r>
            <a:rPr lang="fr-FR" sz="1000" b="1" i="0" baseline="0">
              <a:solidFill>
                <a:srgbClr val="2C2D42"/>
              </a:solidFill>
              <a:effectLst/>
              <a:latin typeface="Open Sans" pitchFamily="2" charset="0"/>
              <a:ea typeface="Open Sans" pitchFamily="2" charset="0"/>
              <a:cs typeface="Open Sans" pitchFamily="2" charset="0"/>
            </a:rPr>
            <a:t>Légende :</a:t>
          </a:r>
          <a:endParaRPr lang="fr-FR" sz="1000" b="1" i="0">
            <a:solidFill>
              <a:srgbClr val="2C2D42"/>
            </a:solidFill>
            <a:effectLst/>
            <a:latin typeface="Open Sans" pitchFamily="2" charset="0"/>
            <a:ea typeface="Open Sans" pitchFamily="2" charset="0"/>
            <a:cs typeface="Open Sans" pitchFamily="2" charset="0"/>
          </a:endParaRPr>
        </a:p>
      </xdr:txBody>
    </xdr:sp>
    <xdr:clientData/>
  </xdr:twoCellAnchor>
  <xdr:oneCellAnchor>
    <xdr:from>
      <xdr:col>0</xdr:col>
      <xdr:colOff>196850</xdr:colOff>
      <xdr:row>117</xdr:row>
      <xdr:rowOff>133350</xdr:rowOff>
    </xdr:from>
    <xdr:ext cx="770788" cy="264560"/>
    <xdr:sp macro="" textlink="">
      <xdr:nvSpPr>
        <xdr:cNvPr id="12" name="ZoneTexte 11">
          <a:extLst>
            <a:ext uri="{FF2B5EF4-FFF2-40B4-BE49-F238E27FC236}">
              <a16:creationId xmlns:a16="http://schemas.microsoft.com/office/drawing/2014/main" id="{EEB1E4F1-95B5-5737-7573-CF8A1A363201}"/>
            </a:ext>
          </a:extLst>
        </xdr:cNvPr>
        <xdr:cNvSpPr txBox="1"/>
      </xdr:nvSpPr>
      <xdr:spPr>
        <a:xfrm>
          <a:off x="196850" y="27717750"/>
          <a:ext cx="7707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Légende : </a:t>
          </a:r>
        </a:p>
      </xdr:txBody>
    </xdr:sp>
    <xdr:clientData/>
  </xdr:oneCellAnchor>
  <xdr:twoCellAnchor>
    <xdr:from>
      <xdr:col>1</xdr:col>
      <xdr:colOff>111125</xdr:colOff>
      <xdr:row>118</xdr:row>
      <xdr:rowOff>6350</xdr:rowOff>
    </xdr:from>
    <xdr:to>
      <xdr:col>2</xdr:col>
      <xdr:colOff>611569</xdr:colOff>
      <xdr:row>119</xdr:row>
      <xdr:rowOff>1501</xdr:rowOff>
    </xdr:to>
    <xdr:sp macro="" textlink="">
      <xdr:nvSpPr>
        <xdr:cNvPr id="13" name="ZoneTexte 12">
          <a:extLst>
            <a:ext uri="{FF2B5EF4-FFF2-40B4-BE49-F238E27FC236}">
              <a16:creationId xmlns:a16="http://schemas.microsoft.com/office/drawing/2014/main" id="{7BDB5374-7153-4B49-A38C-1EE3D24F2E1B}"/>
            </a:ext>
          </a:extLst>
        </xdr:cNvPr>
        <xdr:cNvSpPr txBox="1"/>
      </xdr:nvSpPr>
      <xdr:spPr>
        <a:xfrm>
          <a:off x="911225" y="27771725"/>
          <a:ext cx="1300544" cy="176126"/>
        </a:xfrm>
        <a:prstGeom prst="rect">
          <a:avLst/>
        </a:prstGeom>
        <a:solidFill>
          <a:srgbClr val="EDE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rtl="0"/>
          <a:r>
            <a:rPr lang="fr-FR" sz="1000" b="0" i="1" baseline="0">
              <a:solidFill>
                <a:srgbClr val="2C2D42"/>
              </a:solidFill>
              <a:effectLst/>
              <a:latin typeface="Open Sans" pitchFamily="2" charset="0"/>
              <a:ea typeface="Open Sans" pitchFamily="2" charset="0"/>
              <a:cs typeface="Open Sans" pitchFamily="2" charset="0"/>
            </a:rPr>
            <a:t>Cases à renseigner</a:t>
          </a:r>
          <a:endParaRPr lang="fr-FR" sz="1000" b="0" i="1">
            <a:solidFill>
              <a:srgbClr val="2C2D42"/>
            </a:solidFill>
            <a:effectLst/>
            <a:latin typeface="Open Sans" pitchFamily="2" charset="0"/>
            <a:ea typeface="Open Sans" pitchFamily="2" charset="0"/>
            <a:cs typeface="Open Sans"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373123</xdr:colOff>
      <xdr:row>1</xdr:row>
      <xdr:rowOff>89999</xdr:rowOff>
    </xdr:from>
    <xdr:to>
      <xdr:col>1</xdr:col>
      <xdr:colOff>1454974</xdr:colOff>
      <xdr:row>3</xdr:row>
      <xdr:rowOff>173657</xdr:rowOff>
    </xdr:to>
    <xdr:pic>
      <xdr:nvPicPr>
        <xdr:cNvPr id="2" name="Image 3">
          <a:extLst>
            <a:ext uri="{FF2B5EF4-FFF2-40B4-BE49-F238E27FC236}">
              <a16:creationId xmlns:a16="http://schemas.microsoft.com/office/drawing/2014/main" id="{B6AD2868-52BB-41DE-A9E5-61408C8919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73123" y="266388"/>
          <a:ext cx="2158294" cy="448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5</xdr:row>
      <xdr:rowOff>69849</xdr:rowOff>
    </xdr:from>
    <xdr:to>
      <xdr:col>3</xdr:col>
      <xdr:colOff>764352</xdr:colOff>
      <xdr:row>10</xdr:row>
      <xdr:rowOff>85724</xdr:rowOff>
    </xdr:to>
    <xdr:sp macro="" textlink="">
      <xdr:nvSpPr>
        <xdr:cNvPr id="3" name="Rectangle : avec coin rogné 2">
          <a:extLst>
            <a:ext uri="{FF2B5EF4-FFF2-40B4-BE49-F238E27FC236}">
              <a16:creationId xmlns:a16="http://schemas.microsoft.com/office/drawing/2014/main" id="{9C73F42C-1D46-4545-94DF-A6C14CC77897}"/>
            </a:ext>
          </a:extLst>
        </xdr:cNvPr>
        <xdr:cNvSpPr/>
      </xdr:nvSpPr>
      <xdr:spPr>
        <a:xfrm>
          <a:off x="352425" y="787164"/>
          <a:ext cx="4598223" cy="897819"/>
        </a:xfrm>
        <a:prstGeom prst="snip1Rect">
          <a:avLst>
            <a:gd name="adj" fmla="val 0"/>
          </a:avLst>
        </a:prstGeom>
        <a:solidFill>
          <a:srgbClr val="ED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Nom de l'ESS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Adresse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lnSpc>
              <a:spcPts val="1200"/>
            </a:lnSpc>
          </a:pPr>
          <a:r>
            <a:rPr lang="fr-FR" sz="1100" b="1" i="0" baseline="0">
              <a:solidFill>
                <a:schemeClr val="tx1">
                  <a:lumMod val="75000"/>
                  <a:lumOff val="25000"/>
                </a:schemeClr>
              </a:solidFill>
              <a:effectLst/>
              <a:latin typeface="Open Sans" pitchFamily="2" charset="0"/>
              <a:ea typeface="Open Sans" pitchFamily="2" charset="0"/>
              <a:cs typeface="Open Sans" pitchFamily="2" charset="0"/>
            </a:rPr>
            <a:t>CP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Contact ESS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algn="l">
            <a:lnSpc>
              <a:spcPts val="1100"/>
            </a:lnSpc>
          </a:pPr>
          <a:endParaRPr lang="fr-FR" sz="1100">
            <a:latin typeface="Open Sans" pitchFamily="2" charset="0"/>
            <a:ea typeface="Open Sans" pitchFamily="2" charset="0"/>
            <a:cs typeface="Open Sans"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368081</xdr:colOff>
      <xdr:row>0</xdr:row>
      <xdr:rowOff>190499</xdr:rowOff>
    </xdr:from>
    <xdr:to>
      <xdr:col>2</xdr:col>
      <xdr:colOff>169965</xdr:colOff>
      <xdr:row>3</xdr:row>
      <xdr:rowOff>47957</xdr:rowOff>
    </xdr:to>
    <xdr:pic>
      <xdr:nvPicPr>
        <xdr:cNvPr id="3" name="Image 3">
          <a:extLst>
            <a:ext uri="{FF2B5EF4-FFF2-40B4-BE49-F238E27FC236}">
              <a16:creationId xmlns:a16="http://schemas.microsoft.com/office/drawing/2014/main" id="{7D7F024E-E58C-47A8-8DC3-B6F6D8C9C9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68081" y="190499"/>
          <a:ext cx="2155119" cy="451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347383</xdr:colOff>
      <xdr:row>4</xdr:row>
      <xdr:rowOff>162457</xdr:rowOff>
    </xdr:from>
    <xdr:to>
      <xdr:col>4</xdr:col>
      <xdr:colOff>312721</xdr:colOff>
      <xdr:row>9</xdr:row>
      <xdr:rowOff>170155</xdr:rowOff>
    </xdr:to>
    <xdr:sp macro="" textlink="">
      <xdr:nvSpPr>
        <xdr:cNvPr id="4" name="Rectangle : avec coin rogné 3">
          <a:extLst>
            <a:ext uri="{FF2B5EF4-FFF2-40B4-BE49-F238E27FC236}">
              <a16:creationId xmlns:a16="http://schemas.microsoft.com/office/drawing/2014/main" id="{3514826A-B970-4748-9B61-06E8D274CF87}"/>
            </a:ext>
          </a:extLst>
        </xdr:cNvPr>
        <xdr:cNvSpPr/>
      </xdr:nvSpPr>
      <xdr:spPr>
        <a:xfrm>
          <a:off x="347383" y="890839"/>
          <a:ext cx="4604573" cy="904169"/>
        </a:xfrm>
        <a:prstGeom prst="snip1Rect">
          <a:avLst>
            <a:gd name="adj" fmla="val 0"/>
          </a:avLst>
        </a:prstGeom>
        <a:solidFill>
          <a:srgbClr val="ED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Nom de l'ESS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Adresse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lnSpc>
              <a:spcPts val="1200"/>
            </a:lnSpc>
          </a:pPr>
          <a:r>
            <a:rPr lang="fr-FR" sz="1100" b="1" i="0" baseline="0">
              <a:solidFill>
                <a:schemeClr val="tx1">
                  <a:lumMod val="75000"/>
                  <a:lumOff val="25000"/>
                </a:schemeClr>
              </a:solidFill>
              <a:effectLst/>
              <a:latin typeface="Open Sans" pitchFamily="2" charset="0"/>
              <a:ea typeface="Open Sans" pitchFamily="2" charset="0"/>
              <a:cs typeface="Open Sans" pitchFamily="2" charset="0"/>
            </a:rPr>
            <a:t>CP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Contact ESS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algn="l">
            <a:lnSpc>
              <a:spcPts val="1100"/>
            </a:lnSpc>
          </a:pPr>
          <a:endParaRPr lang="fr-FR" sz="1100">
            <a:latin typeface="Open Sans" pitchFamily="2" charset="0"/>
            <a:ea typeface="Open Sans" pitchFamily="2" charset="0"/>
            <a:cs typeface="Open Sans"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278433</xdr:colOff>
      <xdr:row>1</xdr:row>
      <xdr:rowOff>0</xdr:rowOff>
    </xdr:from>
    <xdr:to>
      <xdr:col>0</xdr:col>
      <xdr:colOff>2427202</xdr:colOff>
      <xdr:row>3</xdr:row>
      <xdr:rowOff>38433</xdr:rowOff>
    </xdr:to>
    <xdr:pic>
      <xdr:nvPicPr>
        <xdr:cNvPr id="4" name="Image 3">
          <a:extLst>
            <a:ext uri="{FF2B5EF4-FFF2-40B4-BE49-F238E27FC236}">
              <a16:creationId xmlns:a16="http://schemas.microsoft.com/office/drawing/2014/main" id="{A6401CE3-F3BA-48C5-AF3B-4CA277FC82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78433" y="179294"/>
          <a:ext cx="2151944" cy="448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257735</xdr:colOff>
      <xdr:row>5</xdr:row>
      <xdr:rowOff>10432</xdr:rowOff>
    </xdr:from>
    <xdr:to>
      <xdr:col>2</xdr:col>
      <xdr:colOff>1049133</xdr:colOff>
      <xdr:row>10</xdr:row>
      <xdr:rowOff>27654</xdr:rowOff>
    </xdr:to>
    <xdr:sp macro="" textlink="">
      <xdr:nvSpPr>
        <xdr:cNvPr id="5" name="Rectangle : avec coin rogné 4">
          <a:extLst>
            <a:ext uri="{FF2B5EF4-FFF2-40B4-BE49-F238E27FC236}">
              <a16:creationId xmlns:a16="http://schemas.microsoft.com/office/drawing/2014/main" id="{199C0C9B-F29A-4874-A8FD-8959D3B87334}"/>
            </a:ext>
          </a:extLst>
        </xdr:cNvPr>
        <xdr:cNvSpPr/>
      </xdr:nvSpPr>
      <xdr:spPr>
        <a:xfrm>
          <a:off x="257735" y="918108"/>
          <a:ext cx="4601398" cy="913693"/>
        </a:xfrm>
        <a:prstGeom prst="snip1Rect">
          <a:avLst>
            <a:gd name="adj" fmla="val 0"/>
          </a:avLst>
        </a:prstGeom>
        <a:solidFill>
          <a:srgbClr val="ED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Nom de l'ESS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Adresse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lnSpc>
              <a:spcPts val="1200"/>
            </a:lnSpc>
          </a:pPr>
          <a:r>
            <a:rPr lang="fr-FR" sz="1100" b="1" i="0" baseline="0">
              <a:solidFill>
                <a:schemeClr val="tx1">
                  <a:lumMod val="75000"/>
                  <a:lumOff val="25000"/>
                </a:schemeClr>
              </a:solidFill>
              <a:effectLst/>
              <a:latin typeface="Open Sans" pitchFamily="2" charset="0"/>
              <a:ea typeface="Open Sans" pitchFamily="2" charset="0"/>
              <a:cs typeface="Open Sans" pitchFamily="2" charset="0"/>
            </a:rPr>
            <a:t>CP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Contact ESS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algn="l">
            <a:lnSpc>
              <a:spcPts val="1100"/>
            </a:lnSpc>
          </a:pPr>
          <a:endParaRPr lang="fr-FR" sz="1100">
            <a:latin typeface="Open Sans" pitchFamily="2" charset="0"/>
            <a:ea typeface="Open Sans" pitchFamily="2" charset="0"/>
            <a:cs typeface="Open Sans"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312051</xdr:colOff>
      <xdr:row>1</xdr:row>
      <xdr:rowOff>1681</xdr:rowOff>
    </xdr:from>
    <xdr:to>
      <xdr:col>0</xdr:col>
      <xdr:colOff>2463995</xdr:colOff>
      <xdr:row>3</xdr:row>
      <xdr:rowOff>40114</xdr:rowOff>
    </xdr:to>
    <xdr:pic>
      <xdr:nvPicPr>
        <xdr:cNvPr id="5" name="Image 4">
          <a:extLst>
            <a:ext uri="{FF2B5EF4-FFF2-40B4-BE49-F238E27FC236}">
              <a16:creationId xmlns:a16="http://schemas.microsoft.com/office/drawing/2014/main" id="{BB82A5D5-EB37-4DE3-945B-CFEFA81205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12051" y="203387"/>
          <a:ext cx="2155119" cy="44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297703</xdr:colOff>
      <xdr:row>5</xdr:row>
      <xdr:rowOff>98586</xdr:rowOff>
    </xdr:from>
    <xdr:to>
      <xdr:col>3</xdr:col>
      <xdr:colOff>275927</xdr:colOff>
      <xdr:row>11</xdr:row>
      <xdr:rowOff>32510</xdr:rowOff>
    </xdr:to>
    <xdr:sp macro="" textlink="">
      <xdr:nvSpPr>
        <xdr:cNvPr id="6" name="Rectangle : avec coin rogné 5">
          <a:extLst>
            <a:ext uri="{FF2B5EF4-FFF2-40B4-BE49-F238E27FC236}">
              <a16:creationId xmlns:a16="http://schemas.microsoft.com/office/drawing/2014/main" id="{2E2D1C32-07F7-4AEB-B30F-FD889779095E}"/>
            </a:ext>
          </a:extLst>
        </xdr:cNvPr>
        <xdr:cNvSpPr/>
      </xdr:nvSpPr>
      <xdr:spPr>
        <a:xfrm>
          <a:off x="297703" y="1095910"/>
          <a:ext cx="4595048" cy="1144159"/>
        </a:xfrm>
        <a:prstGeom prst="snip1Rect">
          <a:avLst>
            <a:gd name="adj" fmla="val 0"/>
          </a:avLst>
        </a:prstGeom>
        <a:solidFill>
          <a:srgbClr val="ED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Nom de l'ESS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Adresse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lnSpc>
              <a:spcPts val="1200"/>
            </a:lnSpc>
          </a:pPr>
          <a:r>
            <a:rPr lang="fr-FR" sz="1100" b="1" i="0" baseline="0">
              <a:solidFill>
                <a:schemeClr val="tx1">
                  <a:lumMod val="75000"/>
                  <a:lumOff val="25000"/>
                </a:schemeClr>
              </a:solidFill>
              <a:effectLst/>
              <a:latin typeface="Open Sans" pitchFamily="2" charset="0"/>
              <a:ea typeface="Open Sans" pitchFamily="2" charset="0"/>
              <a:cs typeface="Open Sans" pitchFamily="2" charset="0"/>
            </a:rPr>
            <a:t>CP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Contact ESS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algn="l">
            <a:lnSpc>
              <a:spcPts val="1100"/>
            </a:lnSpc>
          </a:pPr>
          <a:endParaRPr lang="fr-FR" sz="1100">
            <a:latin typeface="Open Sans" pitchFamily="2" charset="0"/>
            <a:ea typeface="Open Sans" pitchFamily="2" charset="0"/>
            <a:cs typeface="Open Sans"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279928</xdr:colOff>
      <xdr:row>0</xdr:row>
      <xdr:rowOff>230468</xdr:rowOff>
    </xdr:from>
    <xdr:to>
      <xdr:col>0</xdr:col>
      <xdr:colOff>2419172</xdr:colOff>
      <xdr:row>3</xdr:row>
      <xdr:rowOff>1641</xdr:rowOff>
    </xdr:to>
    <xdr:pic>
      <xdr:nvPicPr>
        <xdr:cNvPr id="6" name="Image 5">
          <a:extLst>
            <a:ext uri="{FF2B5EF4-FFF2-40B4-BE49-F238E27FC236}">
              <a16:creationId xmlns:a16="http://schemas.microsoft.com/office/drawing/2014/main" id="{9DBB41E8-8041-4505-B151-06067FAE9C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79928" y="230468"/>
          <a:ext cx="2139244" cy="43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249705</xdr:colOff>
      <xdr:row>5</xdr:row>
      <xdr:rowOff>45732</xdr:rowOff>
    </xdr:from>
    <xdr:to>
      <xdr:col>3</xdr:col>
      <xdr:colOff>184600</xdr:colOff>
      <xdr:row>10</xdr:row>
      <xdr:rowOff>181362</xdr:rowOff>
    </xdr:to>
    <xdr:sp macro="" textlink="">
      <xdr:nvSpPr>
        <xdr:cNvPr id="7" name="Rectangle : avec coin rogné 6">
          <a:extLst>
            <a:ext uri="{FF2B5EF4-FFF2-40B4-BE49-F238E27FC236}">
              <a16:creationId xmlns:a16="http://schemas.microsoft.com/office/drawing/2014/main" id="{68C5AAAA-656A-4ED1-B99E-9E1BAD694188}"/>
            </a:ext>
          </a:extLst>
        </xdr:cNvPr>
        <xdr:cNvSpPr/>
      </xdr:nvSpPr>
      <xdr:spPr>
        <a:xfrm>
          <a:off x="249705" y="1110291"/>
          <a:ext cx="4607748" cy="1144159"/>
        </a:xfrm>
        <a:prstGeom prst="snip1Rect">
          <a:avLst>
            <a:gd name="adj" fmla="val 0"/>
          </a:avLst>
        </a:prstGeom>
        <a:solidFill>
          <a:srgbClr val="ED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Nom de l'ESS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Adresse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lnSpc>
              <a:spcPts val="1200"/>
            </a:lnSpc>
          </a:pPr>
          <a:r>
            <a:rPr lang="fr-FR" sz="1100" b="1" i="0" baseline="0">
              <a:solidFill>
                <a:schemeClr val="tx1">
                  <a:lumMod val="75000"/>
                  <a:lumOff val="25000"/>
                </a:schemeClr>
              </a:solidFill>
              <a:effectLst/>
              <a:latin typeface="Open Sans" pitchFamily="2" charset="0"/>
              <a:ea typeface="Open Sans" pitchFamily="2" charset="0"/>
              <a:cs typeface="Open Sans" pitchFamily="2" charset="0"/>
            </a:rPr>
            <a:t>CP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Contact ESS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algn="l">
            <a:lnSpc>
              <a:spcPts val="1100"/>
            </a:lnSpc>
          </a:pPr>
          <a:endParaRPr lang="fr-FR" sz="1100">
            <a:latin typeface="Open Sans" pitchFamily="2" charset="0"/>
            <a:ea typeface="Open Sans" pitchFamily="2" charset="0"/>
            <a:cs typeface="Open Sans"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243134</xdr:colOff>
      <xdr:row>0</xdr:row>
      <xdr:rowOff>168088</xdr:rowOff>
    </xdr:from>
    <xdr:to>
      <xdr:col>0</xdr:col>
      <xdr:colOff>2388728</xdr:colOff>
      <xdr:row>2</xdr:row>
      <xdr:rowOff>160204</xdr:rowOff>
    </xdr:to>
    <xdr:pic>
      <xdr:nvPicPr>
        <xdr:cNvPr id="6" name="Image 5">
          <a:extLst>
            <a:ext uri="{FF2B5EF4-FFF2-40B4-BE49-F238E27FC236}">
              <a16:creationId xmlns:a16="http://schemas.microsoft.com/office/drawing/2014/main" id="{4D91F713-5750-450F-B229-AFD266383E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43134" y="168088"/>
          <a:ext cx="2142419" cy="43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212911</xdr:colOff>
      <xdr:row>5</xdr:row>
      <xdr:rowOff>106617</xdr:rowOff>
    </xdr:from>
    <xdr:to>
      <xdr:col>2</xdr:col>
      <xdr:colOff>1138780</xdr:colOff>
      <xdr:row>12</xdr:row>
      <xdr:rowOff>3748</xdr:rowOff>
    </xdr:to>
    <xdr:sp macro="" textlink="">
      <xdr:nvSpPr>
        <xdr:cNvPr id="7" name="Rectangle : avec coin rogné 6">
          <a:extLst>
            <a:ext uri="{FF2B5EF4-FFF2-40B4-BE49-F238E27FC236}">
              <a16:creationId xmlns:a16="http://schemas.microsoft.com/office/drawing/2014/main" id="{119F14B6-E3A6-44F5-8873-76990FD17A01}"/>
            </a:ext>
          </a:extLst>
        </xdr:cNvPr>
        <xdr:cNvSpPr/>
      </xdr:nvSpPr>
      <xdr:spPr>
        <a:xfrm>
          <a:off x="212911" y="1047911"/>
          <a:ext cx="4601398" cy="1140984"/>
        </a:xfrm>
        <a:prstGeom prst="snip1Rect">
          <a:avLst>
            <a:gd name="adj" fmla="val 0"/>
          </a:avLst>
        </a:prstGeom>
        <a:solidFill>
          <a:srgbClr val="ED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Nom de l'ESS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Adresse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lnSpc>
              <a:spcPts val="1200"/>
            </a:lnSpc>
          </a:pPr>
          <a:r>
            <a:rPr lang="fr-FR" sz="1100" b="1" i="0" baseline="0">
              <a:solidFill>
                <a:schemeClr val="tx1">
                  <a:lumMod val="75000"/>
                  <a:lumOff val="25000"/>
                </a:schemeClr>
              </a:solidFill>
              <a:effectLst/>
              <a:latin typeface="Open Sans" pitchFamily="2" charset="0"/>
              <a:ea typeface="Open Sans" pitchFamily="2" charset="0"/>
              <a:cs typeface="Open Sans" pitchFamily="2" charset="0"/>
            </a:rPr>
            <a:t>CP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Contact ESS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algn="l">
            <a:lnSpc>
              <a:spcPts val="1100"/>
            </a:lnSpc>
          </a:pPr>
          <a:endParaRPr lang="fr-FR" sz="1100">
            <a:latin typeface="Open Sans" pitchFamily="2" charset="0"/>
            <a:ea typeface="Open Sans" pitchFamily="2" charset="0"/>
            <a:cs typeface="Open Sans"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0</xdr:rowOff>
    </xdr:from>
    <xdr:to>
      <xdr:col>14</xdr:col>
      <xdr:colOff>571499</xdr:colOff>
      <xdr:row>75</xdr:row>
      <xdr:rowOff>0</xdr:rowOff>
    </xdr:to>
    <xdr:sp macro="" textlink="">
      <xdr:nvSpPr>
        <xdr:cNvPr id="2" name="ZoneTexte 1">
          <a:extLst>
            <a:ext uri="{FF2B5EF4-FFF2-40B4-BE49-F238E27FC236}">
              <a16:creationId xmlns:a16="http://schemas.microsoft.com/office/drawing/2014/main" id="{949F1B50-B69E-483C-AAFE-75EF21FBDD88}"/>
            </a:ext>
          </a:extLst>
        </xdr:cNvPr>
        <xdr:cNvSpPr txBox="1"/>
      </xdr:nvSpPr>
      <xdr:spPr>
        <a:xfrm>
          <a:off x="342900" y="723900"/>
          <a:ext cx="11429999" cy="1413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600"/>
            </a:lnSpc>
          </a:pPr>
          <a:r>
            <a:rPr lang="fr-FR" sz="1600" b="1" i="0" u="none" strike="noStrike">
              <a:solidFill>
                <a:srgbClr val="2C2D42"/>
              </a:solidFill>
              <a:effectLst/>
              <a:latin typeface="Arial" panose="020B0604020202020204" pitchFamily="34" charset="0"/>
              <a:ea typeface="Open Sans" pitchFamily="2" charset="0"/>
              <a:cs typeface="Arial" panose="020B0604020202020204" pitchFamily="34" charset="0"/>
            </a:rPr>
            <a:t>FAQ traçabilité</a:t>
          </a:r>
        </a:p>
        <a:p>
          <a:pPr algn="ctr">
            <a:lnSpc>
              <a:spcPts val="1600"/>
            </a:lnSpc>
          </a:pPr>
          <a:endParaRPr lang="fr-FR" sz="1600" b="1" i="0" u="none" strike="noStrike">
            <a:solidFill>
              <a:srgbClr val="2C2D42"/>
            </a:solidFill>
            <a:effectLst/>
            <a:latin typeface="Arial" panose="020B0604020202020204" pitchFamily="34" charset="0"/>
            <a:ea typeface="Open Sans" pitchFamily="2" charset="0"/>
            <a:cs typeface="Arial" panose="020B0604020202020204" pitchFamily="34" charset="0"/>
          </a:endParaRPr>
        </a:p>
        <a:p>
          <a:pPr algn="l">
            <a:lnSpc>
              <a:spcPts val="1600"/>
            </a:lnSpc>
          </a:pPr>
          <a:endParaRPr lang="fr-FR" sz="1600" b="1" i="0" u="none" strike="noStrike">
            <a:solidFill>
              <a:srgbClr val="2C2D42"/>
            </a:solidFill>
            <a:effectLst/>
            <a:latin typeface="Arial" panose="020B0604020202020204" pitchFamily="34" charset="0"/>
            <a:ea typeface="Open Sans" pitchFamily="2" charset="0"/>
            <a:cs typeface="Arial" panose="020B0604020202020204" pitchFamily="34" charset="0"/>
          </a:endParaRPr>
        </a:p>
        <a:p>
          <a:pPr algn="l">
            <a:lnSpc>
              <a:spcPts val="1600"/>
            </a:lnSpc>
          </a:pPr>
          <a:r>
            <a:rPr lang="fr-FR" sz="1200" b="1" i="0" u="none" strike="noStrike">
              <a:solidFill>
                <a:srgbClr val="2C2D42"/>
              </a:solidFill>
              <a:effectLst/>
              <a:latin typeface="Arial" panose="020B0604020202020204" pitchFamily="34" charset="0"/>
              <a:ea typeface="Open Sans" pitchFamily="2" charset="0"/>
              <a:cs typeface="Arial" panose="020B0604020202020204" pitchFamily="34" charset="0"/>
            </a:rPr>
            <a:t>1. Comment facturer les soutiens à Valdelia ?</a:t>
          </a:r>
          <a:endParaRPr lang="fr-FR" sz="1200" b="0" i="0" u="none" strike="noStrike">
            <a:solidFill>
              <a:srgbClr val="2C2D42"/>
            </a:solidFill>
            <a:effectLst/>
            <a:latin typeface="Arial" panose="020B0604020202020204" pitchFamily="34" charset="0"/>
            <a:ea typeface="Open Sans" pitchFamily="2" charset="0"/>
            <a:cs typeface="Arial" panose="020B0604020202020204" pitchFamily="34" charset="0"/>
          </a:endParaRPr>
        </a:p>
        <a:p>
          <a:pPr>
            <a:lnSpc>
              <a:spcPts val="1200"/>
            </a:lnSpc>
          </a:pPr>
          <a:endParaRPr lang="fr-FR" sz="1000" b="0" i="0" u="none" strike="noStrike">
            <a:solidFill>
              <a:srgbClr val="2C2D42"/>
            </a:solidFill>
            <a:effectLst/>
            <a:latin typeface="Open Sans" pitchFamily="2" charset="0"/>
            <a:ea typeface="Open Sans" pitchFamily="2" charset="0"/>
            <a:cs typeface="Open Sans" pitchFamily="2" charset="0"/>
          </a:endParaRPr>
        </a:p>
        <a:p>
          <a:pPr>
            <a:lnSpc>
              <a:spcPts val="1200"/>
            </a:lnSpc>
          </a:pPr>
          <a:r>
            <a:rPr lang="fr-FR" sz="1000" b="0" i="0" u="none" strike="noStrike">
              <a:solidFill>
                <a:srgbClr val="2C2D42"/>
              </a:solidFill>
              <a:effectLst/>
              <a:latin typeface="Open Sans" pitchFamily="2" charset="0"/>
              <a:ea typeface="Open Sans" pitchFamily="2" charset="0"/>
              <a:cs typeface="Open Sans" pitchFamily="2" charset="0"/>
            </a:rPr>
            <a:t>Le fichier de reporting trimestriel doit être envoyé tous les trimestres à</a:t>
          </a:r>
          <a:r>
            <a:rPr lang="fr-FR" sz="1000" b="0" i="0" u="none" strike="noStrike" baseline="0">
              <a:solidFill>
                <a:srgbClr val="2C2D42"/>
              </a:solidFill>
              <a:effectLst/>
              <a:latin typeface="Open Sans" pitchFamily="2" charset="0"/>
              <a:ea typeface="Open Sans" pitchFamily="2" charset="0"/>
              <a:cs typeface="Open Sans" pitchFamily="2" charset="0"/>
            </a:rPr>
            <a:t> Catherine POUJOL</a:t>
          </a:r>
          <a:r>
            <a:rPr lang="fr-FR" sz="1000" b="0" i="0" u="none" strike="noStrike">
              <a:solidFill>
                <a:srgbClr val="2C2D42"/>
              </a:solidFill>
              <a:effectLst/>
              <a:latin typeface="Open Sans" pitchFamily="2" charset="0"/>
              <a:ea typeface="Open Sans" pitchFamily="2" charset="0"/>
              <a:cs typeface="Open Sans" pitchFamily="2" charset="0"/>
            </a:rPr>
            <a:t>. Le fichier est ensuite validé par l'envoi d'un bon pour accord sur la base duquel la structure pourra éditer la facture</a:t>
          </a:r>
          <a:r>
            <a:rPr lang="fr-FR" sz="1000" b="0" i="0" u="none" strike="noStrike" baseline="0">
              <a:solidFill>
                <a:srgbClr val="2C2D42"/>
              </a:solidFill>
              <a:effectLst/>
              <a:latin typeface="Open Sans" pitchFamily="2" charset="0"/>
              <a:ea typeface="Open Sans" pitchFamily="2" charset="0"/>
              <a:cs typeface="Open Sans" pitchFamily="2" charset="0"/>
            </a:rPr>
            <a:t> et l'adresser à Carole Cretet, Responsable administratif et comptable par mail comptabilite@valdelia.org</a:t>
          </a:r>
        </a:p>
        <a:p>
          <a:pPr>
            <a:lnSpc>
              <a:spcPts val="1200"/>
            </a:lnSpc>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a:lnSpc>
              <a:spcPts val="1200"/>
            </a:lnSpc>
          </a:pPr>
          <a:r>
            <a:rPr lang="fr-FR" sz="1200" b="1" i="0" u="none" strike="noStrike">
              <a:solidFill>
                <a:srgbClr val="2C2D42"/>
              </a:solidFill>
              <a:effectLst/>
              <a:latin typeface="Arial" panose="020B0604020202020204" pitchFamily="34" charset="0"/>
              <a:ea typeface="Open Sans" pitchFamily="2" charset="0"/>
              <a:cs typeface="Arial" panose="020B0604020202020204" pitchFamily="34" charset="0"/>
            </a:rPr>
            <a:t>2. Comment savoir si un meuble est pris en compte par la filière Valdelia ?</a:t>
          </a:r>
        </a:p>
        <a:p>
          <a:pPr>
            <a:lnSpc>
              <a:spcPts val="1200"/>
            </a:lnSpc>
          </a:pPr>
          <a:endParaRPr lang="fr-FR" sz="1000" b="0" i="0" u="none" strike="noStrike">
            <a:solidFill>
              <a:srgbClr val="2C2D42"/>
            </a:solidFill>
            <a:effectLst/>
            <a:latin typeface="Open Sans" pitchFamily="2" charset="0"/>
            <a:ea typeface="Open Sans" pitchFamily="2" charset="0"/>
            <a:cs typeface="Open Sans" pitchFamily="2" charset="0"/>
          </a:endParaRPr>
        </a:p>
        <a:p>
          <a:r>
            <a:rPr lang="fr-FR" sz="1000" b="0" i="0" u="none" strike="noStrike">
              <a:solidFill>
                <a:srgbClr val="2C2D42"/>
              </a:solidFill>
              <a:effectLst/>
              <a:latin typeface="Open Sans" pitchFamily="2" charset="0"/>
              <a:ea typeface="Open Sans" pitchFamily="2" charset="0"/>
              <a:cs typeface="Open Sans" pitchFamily="2" charset="0"/>
            </a:rPr>
            <a:t>Le mobilier professionnel est caractérisé par son détenteur. Si un meuble a appartenu ou est à destination d'un</a:t>
          </a:r>
          <a:r>
            <a:rPr lang="fr-FR" sz="1000">
              <a:solidFill>
                <a:srgbClr val="2C2D42"/>
              </a:solidFill>
              <a:latin typeface="Open Sans" pitchFamily="2" charset="0"/>
              <a:ea typeface="Open Sans" pitchFamily="2" charset="0"/>
              <a:cs typeface="Open Sans" pitchFamily="2" charset="0"/>
            </a:rPr>
            <a:t> </a:t>
          </a:r>
          <a:r>
            <a:rPr lang="fr-FR" sz="1000" b="0" i="0" u="none" strike="noStrike">
              <a:solidFill>
                <a:srgbClr val="2C2D42"/>
              </a:solidFill>
              <a:effectLst/>
              <a:latin typeface="Open Sans" pitchFamily="2" charset="0"/>
              <a:ea typeface="Open Sans" pitchFamily="2" charset="0"/>
              <a:cs typeface="Open Sans" pitchFamily="2" charset="0"/>
            </a:rPr>
            <a:t>professionnel alors il est pris en compte par la filière Valdelia.</a:t>
          </a:r>
        </a:p>
        <a:p>
          <a:pPr>
            <a:lnSpc>
              <a:spcPts val="1200"/>
            </a:lnSpc>
          </a:pPr>
          <a:r>
            <a:rPr lang="fr-FR" sz="1000" b="1" i="1" u="none" strike="noStrike">
              <a:solidFill>
                <a:srgbClr val="2C2D42"/>
              </a:solidFill>
              <a:effectLst/>
              <a:latin typeface="Open Sans" pitchFamily="2" charset="0"/>
              <a:ea typeface="Open Sans" pitchFamily="2" charset="0"/>
              <a:cs typeface="Open Sans" pitchFamily="2" charset="0"/>
            </a:rPr>
            <a:t>Exemples : </a:t>
          </a:r>
        </a:p>
        <a:p>
          <a:pPr>
            <a:lnSpc>
              <a:spcPts val="1200"/>
            </a:lnSpc>
          </a:pPr>
          <a:r>
            <a:rPr lang="fr-FR" sz="1000" b="0" i="0" u="none" strike="noStrike">
              <a:solidFill>
                <a:srgbClr val="2C2D42"/>
              </a:solidFill>
              <a:effectLst/>
              <a:latin typeface="Open Sans" pitchFamily="2" charset="0"/>
              <a:ea typeface="Open Sans" pitchFamily="2" charset="0"/>
              <a:cs typeface="Open Sans" pitchFamily="2" charset="0"/>
            </a:rPr>
            <a:t>Un artisan fait des travaux chez un particulier et récupère du mobilier </a:t>
          </a:r>
          <a:r>
            <a:rPr lang="fr-FR" sz="1000" b="1" i="0" u="none" strike="noStrike">
              <a:solidFill>
                <a:srgbClr val="2C2D42"/>
              </a:solidFill>
              <a:effectLst/>
              <a:latin typeface="Open Sans" pitchFamily="2" charset="0"/>
              <a:ea typeface="Open Sans" pitchFamily="2" charset="0"/>
              <a:cs typeface="Open Sans" pitchFamily="2" charset="0"/>
            </a:rPr>
            <a:t>→</a:t>
          </a:r>
          <a:r>
            <a:rPr lang="fr-FR" sz="1000" b="0" i="0" u="none" strike="noStrike">
              <a:solidFill>
                <a:srgbClr val="2C2D42"/>
              </a:solidFill>
              <a:effectLst/>
              <a:latin typeface="Open Sans" pitchFamily="2" charset="0"/>
              <a:ea typeface="Open Sans" pitchFamily="2" charset="0"/>
              <a:cs typeface="Open Sans" pitchFamily="2" charset="0"/>
            </a:rPr>
            <a:t> Eco-mobilier (Détenteur = particulier)</a:t>
          </a:r>
        </a:p>
        <a:p>
          <a:pPr>
            <a:lnSpc>
              <a:spcPts val="1200"/>
            </a:lnSpc>
          </a:pPr>
          <a:r>
            <a:rPr lang="fr-FR" sz="1000" b="0" i="0" u="none" strike="noStrike">
              <a:solidFill>
                <a:srgbClr val="2C2D42"/>
              </a:solidFill>
              <a:effectLst/>
              <a:latin typeface="Open Sans" pitchFamily="2" charset="0"/>
              <a:ea typeface="Open Sans" pitchFamily="2" charset="0"/>
              <a:cs typeface="Open Sans" pitchFamily="2" charset="0"/>
            </a:rPr>
            <a:t>Un magasin de mobilier pour particulier fait un destockage </a:t>
          </a:r>
          <a:r>
            <a:rPr lang="fr-FR" sz="1000" b="1" i="0" u="none" strike="noStrike">
              <a:solidFill>
                <a:srgbClr val="2C2D42"/>
              </a:solidFill>
              <a:effectLst/>
              <a:latin typeface="Open Sans" pitchFamily="2" charset="0"/>
              <a:ea typeface="Open Sans" pitchFamily="2" charset="0"/>
              <a:cs typeface="Open Sans" pitchFamily="2" charset="0"/>
            </a:rPr>
            <a:t>→</a:t>
          </a:r>
          <a:r>
            <a:rPr lang="fr-FR" sz="1000" b="0" i="0" u="none" strike="noStrike">
              <a:solidFill>
                <a:srgbClr val="2C2D42"/>
              </a:solidFill>
              <a:effectLst/>
              <a:latin typeface="Open Sans" pitchFamily="2" charset="0"/>
              <a:ea typeface="Open Sans" pitchFamily="2" charset="0"/>
              <a:cs typeface="Open Sans" pitchFamily="2" charset="0"/>
            </a:rPr>
            <a:t> Eco-mobilier (Détenteur = particulier)</a:t>
          </a:r>
        </a:p>
        <a:p>
          <a:r>
            <a:rPr lang="fr-FR" sz="1000" b="0" i="0" u="none" strike="noStrike">
              <a:solidFill>
                <a:srgbClr val="2C2D42"/>
              </a:solidFill>
              <a:effectLst/>
              <a:latin typeface="Open Sans" pitchFamily="2" charset="0"/>
              <a:ea typeface="Open Sans" pitchFamily="2" charset="0"/>
              <a:cs typeface="Open Sans" pitchFamily="2" charset="0"/>
            </a:rPr>
            <a:t>Un cabinet d'avocats a acheté son mobilier chez un distributeur pour particulier </a:t>
          </a:r>
          <a:r>
            <a:rPr lang="fr-FR" sz="1000" b="1" i="0" u="none" strike="noStrike">
              <a:solidFill>
                <a:srgbClr val="2C2D42"/>
              </a:solidFill>
              <a:effectLst/>
              <a:latin typeface="Open Sans" pitchFamily="2" charset="0"/>
              <a:ea typeface="Open Sans" pitchFamily="2" charset="0"/>
              <a:cs typeface="Open Sans" pitchFamily="2" charset="0"/>
            </a:rPr>
            <a:t>→</a:t>
          </a:r>
          <a:r>
            <a:rPr lang="fr-FR" sz="1000" b="0" i="0" u="none" strike="noStrike">
              <a:solidFill>
                <a:srgbClr val="2C2D42"/>
              </a:solidFill>
              <a:effectLst/>
              <a:latin typeface="Open Sans" pitchFamily="2" charset="0"/>
              <a:ea typeface="Open Sans" pitchFamily="2" charset="0"/>
              <a:cs typeface="Open Sans" pitchFamily="2" charset="0"/>
            </a:rPr>
            <a:t> Valdelia (Détenteur = pro)</a:t>
          </a:r>
        </a:p>
        <a:p>
          <a:endParaRPr lang="fr-FR" sz="1000" b="0" i="0" u="none" strike="noStrike" noProof="0">
            <a:solidFill>
              <a:srgbClr val="2C2D42"/>
            </a:solidFill>
            <a:effectLst/>
            <a:latin typeface="Open Sans" pitchFamily="2" charset="0"/>
            <a:ea typeface="Open Sans" pitchFamily="2" charset="0"/>
            <a:cs typeface="Open Sans" pitchFamily="2" charset="0"/>
          </a:endParaRPr>
        </a:p>
        <a:p>
          <a:r>
            <a:rPr lang="fr-FR" sz="1200" b="1" i="0" u="none" strike="noStrike" noProof="0">
              <a:solidFill>
                <a:srgbClr val="2C2D42"/>
              </a:solidFill>
              <a:effectLst/>
              <a:latin typeface="Arial" panose="020B0604020202020204" pitchFamily="34" charset="0"/>
              <a:ea typeface="Open Sans" pitchFamily="2" charset="0"/>
              <a:cs typeface="Arial" panose="020B0604020202020204" pitchFamily="34" charset="0"/>
            </a:rPr>
            <a:t>3. Comment faire la différence entre entrées/sorties réemploi/réemploi ?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Entrées Réemploi :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collectes/apports de mobiliers profesionnels venant d'opérations non connues de Vadelia (pas de mise en relation par Valdelia, pas de logistique Valdelia en parralèle, etc.).</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Sorties Réemploi :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vente/don/utilisation interne issus de ces collectes/apports (entrées réemploi).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Entrées Réutilisation :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collectes/apports de mobiliers profesionnels en lien avec Valdelia (mise en relaltion avec le détenteur par un collaborateur Valdelia, mise en place d'une logistique "recyclage" en parralèle de la collecte</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Sortiée Réutilisation :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vente/don/utilisation interne issus de ces collectes/apports (entrées réutilsiation).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b="1" i="0" u="none" strike="noStrike" noProof="0">
              <a:solidFill>
                <a:srgbClr val="2C2D42"/>
              </a:solidFill>
              <a:effectLst/>
              <a:latin typeface="Arial" panose="020B0604020202020204" pitchFamily="34" charset="0"/>
              <a:ea typeface="Open Sans" pitchFamily="2" charset="0"/>
              <a:cs typeface="Arial" panose="020B0604020202020204" pitchFamily="34" charset="0"/>
            </a:rPr>
            <a:t>4. Quels sont les éléments indispensables pour que ma déclaration trimestrielle soit validée par Valdelia ?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ct val="150000"/>
            </a:lnSpc>
            <a:spcBef>
              <a:spcPts val="0"/>
            </a:spcBef>
            <a:spcAft>
              <a:spcPts val="0"/>
            </a:spcAft>
            <a:buClrTx/>
            <a:buSzTx/>
            <a:buFontTx/>
            <a:buNone/>
            <a:tabLst/>
            <a:defRPr/>
          </a:pPr>
          <a:br>
            <a:rPr lang="fr-FR" sz="1000">
              <a:solidFill>
                <a:srgbClr val="2C2D42"/>
              </a:solidFill>
              <a:effectLst/>
            </a:rPr>
          </a:br>
          <a:r>
            <a:rPr lang="fr-FR" sz="1000">
              <a:solidFill>
                <a:srgbClr val="2C2D42"/>
              </a:solidFill>
              <a:effectLst/>
            </a:rPr>
            <a:t>•</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Fournir l'ensemble des justificatifs d'entrée réemploi/réutilisation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(fiches de collecte/apport, fiches mensuelles de prélèvements PAV, protocoles "coordination" et "collectes 72h" si mandat de la Valdelia durant le trimestre).</a:t>
          </a:r>
          <a:br>
            <a:rPr lang="fr-FR" sz="1000">
              <a:solidFill>
                <a:srgbClr val="2C2D42"/>
              </a:solidFill>
              <a:effectLst/>
            </a:rPr>
          </a:br>
          <a:r>
            <a:rPr lang="fr-FR" sz="1000">
              <a:solidFill>
                <a:srgbClr val="2C2D42"/>
              </a:solidFill>
              <a:effectLst/>
            </a:rPr>
            <a:t>•</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Renseigner l'ensemble des entrées et sorties réemploi/réutilisation ligne par ligne. </a:t>
          </a:r>
          <a:br>
            <a:rPr lang="fr-FR" sz="1000">
              <a:solidFill>
                <a:srgbClr val="2C2D42"/>
              </a:solidFill>
              <a:effectLst/>
            </a:rPr>
          </a:br>
          <a:r>
            <a:rPr lang="fr-FR" sz="1000">
              <a:solidFill>
                <a:srgbClr val="2C2D42"/>
              </a:solidFill>
              <a:effectLst/>
            </a:rPr>
            <a:t>•</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Envoyer cette déclaration trimestrielle dans les temps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c'est à dire courant du mois suivant la fin du trimestre concerné.</a:t>
          </a:r>
          <a:br>
            <a:rPr lang="fr-FR" sz="1000">
              <a:solidFill>
                <a:srgbClr val="2C2D42"/>
              </a:solidFill>
              <a:effectLst/>
            </a:rPr>
          </a:br>
          <a:r>
            <a:rPr lang="fr-FR" sz="1000">
              <a:solidFill>
                <a:srgbClr val="2C2D42"/>
              </a:solidFill>
              <a:effectLst/>
            </a:rPr>
            <a:t>•</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Au-dessus de 15 tonnes réemployées/réutilisées durant le trimestre, l'ensemble des justificatifs de sortie réemploi/réutilisation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(justificatifs de vente, dons, utilisation en interne). En-dessous de ce seuil, la strucure se doit de les mettre à disposition de Valdelia uniquement en cas d'audit prévu dans le cadre du partenariat. </a:t>
          </a:r>
          <a:br>
            <a:rPr lang="fr-FR" sz="1000">
              <a:solidFill>
                <a:srgbClr val="2C2D42"/>
              </a:solidFill>
              <a:effectLst/>
            </a:rPr>
          </a:br>
          <a:r>
            <a:rPr lang="fr-FR" sz="1000">
              <a:solidFill>
                <a:srgbClr val="2C2D42"/>
              </a:solidFill>
              <a:effectLst/>
            </a:rPr>
            <a:t>•</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Pour les soutiens liés à la Promotion, Communication, Information, l'ensemble des justificatifs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demandés dans le mode d'emploi.</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b="1" i="0" u="none" strike="noStrike">
              <a:solidFill>
                <a:srgbClr val="2C2D42"/>
              </a:solidFill>
              <a:effectLst/>
              <a:latin typeface="Arial" panose="020B0604020202020204" pitchFamily="34" charset="0"/>
              <a:ea typeface="Open Sans" pitchFamily="2" charset="0"/>
              <a:cs typeface="Arial" panose="020B0604020202020204" pitchFamily="34" charset="0"/>
            </a:rPr>
            <a:t>5. Que faire de la literie ?</a:t>
          </a:r>
        </a:p>
        <a:p>
          <a:pPr>
            <a:lnSpc>
              <a:spcPts val="1200"/>
            </a:lnSpc>
          </a:pPr>
          <a:endParaRPr lang="fr-FR" sz="1000" b="1" i="0" u="none" strike="noStrike">
            <a:solidFill>
              <a:srgbClr val="2C2D42"/>
            </a:solidFill>
            <a:effectLst/>
            <a:latin typeface="Open Sans" pitchFamily="2" charset="0"/>
            <a:ea typeface="Open Sans" pitchFamily="2" charset="0"/>
            <a:cs typeface="Open Sans" pitchFamily="2" charset="0"/>
          </a:endParaRPr>
        </a:p>
        <a:p>
          <a:pPr>
            <a:lnSpc>
              <a:spcPts val="1200"/>
            </a:lnSpc>
          </a:pPr>
          <a:r>
            <a:rPr lang="fr-FR" sz="1000" b="0" i="0" u="none" strike="noStrike">
              <a:solidFill>
                <a:srgbClr val="2C2D42"/>
              </a:solidFill>
              <a:effectLst/>
              <a:latin typeface="Open Sans" pitchFamily="2" charset="0"/>
              <a:ea typeface="Open Sans" pitchFamily="2" charset="0"/>
              <a:cs typeface="Open Sans" pitchFamily="2" charset="0"/>
            </a:rPr>
            <a:t>La literie est désormais prise en charge par Valdelia</a:t>
          </a:r>
          <a:r>
            <a:rPr lang="fr-FR" sz="1000" b="0" i="0" u="none" strike="noStrike" baseline="0">
              <a:solidFill>
                <a:srgbClr val="2C2D42"/>
              </a:solidFill>
              <a:effectLst/>
              <a:latin typeface="Open Sans" pitchFamily="2" charset="0"/>
              <a:ea typeface="Open Sans" pitchFamily="2" charset="0"/>
              <a:cs typeface="Open Sans" pitchFamily="2" charset="0"/>
            </a:rPr>
            <a:t> : couettes, oreillers, matelas.</a:t>
          </a:r>
        </a:p>
        <a:p>
          <a:pPr>
            <a:lnSpc>
              <a:spcPts val="1200"/>
            </a:lnSpc>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b="1" i="0" u="none" strike="noStrike">
              <a:solidFill>
                <a:srgbClr val="2C2D42"/>
              </a:solidFill>
              <a:effectLst/>
              <a:latin typeface="Arial" panose="020B0604020202020204" pitchFamily="34" charset="0"/>
              <a:ea typeface="Open Sans" pitchFamily="2" charset="0"/>
              <a:cs typeface="Arial" panose="020B0604020202020204" pitchFamily="34" charset="0"/>
            </a:rPr>
            <a:t>6. Est-il possible de vendre le mobilier collecté chez des professionnels à des particuliers ?</a:t>
          </a:r>
        </a:p>
        <a:p>
          <a:pPr>
            <a:lnSpc>
              <a:spcPts val="1200"/>
            </a:lnSpc>
          </a:pPr>
          <a:endParaRPr lang="fr-FR" sz="1000" b="0" i="0" u="none" strike="noStrike">
            <a:solidFill>
              <a:srgbClr val="2C2D42"/>
            </a:solidFill>
            <a:effectLst/>
            <a:latin typeface="Open Sans" pitchFamily="2" charset="0"/>
            <a:ea typeface="Open Sans" pitchFamily="2" charset="0"/>
            <a:cs typeface="Open Sans" pitchFamily="2" charset="0"/>
          </a:endParaRPr>
        </a:p>
        <a:p>
          <a:pPr>
            <a:lnSpc>
              <a:spcPts val="1200"/>
            </a:lnSpc>
          </a:pPr>
          <a:r>
            <a:rPr lang="fr-FR" sz="1000" b="0" i="0" u="none" strike="noStrike">
              <a:solidFill>
                <a:srgbClr val="2C2D42"/>
              </a:solidFill>
              <a:effectLst/>
              <a:latin typeface="Open Sans" pitchFamily="2" charset="0"/>
              <a:ea typeface="Open Sans" pitchFamily="2" charset="0"/>
              <a:cs typeface="Open Sans" pitchFamily="2" charset="0"/>
            </a:rPr>
            <a:t>Oui, le mobilier professionnel collecté peut être vendu à des particuliers.</a:t>
          </a:r>
        </a:p>
        <a:p>
          <a:endParaRPr lang="fr-FR" sz="1000" b="0" i="0" u="none" strike="noStrike">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b="1" i="0" u="none" strike="noStrike">
              <a:solidFill>
                <a:srgbClr val="2C2D42"/>
              </a:solidFill>
              <a:effectLst/>
              <a:latin typeface="Arial" panose="020B0604020202020204" pitchFamily="34" charset="0"/>
              <a:ea typeface="Open Sans" pitchFamily="2" charset="0"/>
              <a:cs typeface="Arial" panose="020B0604020202020204" pitchFamily="34" charset="0"/>
            </a:rPr>
            <a:t>7. Qu’entend-on par sorties réemploi et réutilisation « sans collecte » à déclarer à 100 €/tonne ?</a:t>
          </a:r>
        </a:p>
        <a:p>
          <a:r>
            <a:rPr lang="fr-FR" sz="1000" b="1">
              <a:solidFill>
                <a:srgbClr val="2C2D42"/>
              </a:solidFill>
              <a:effectLst/>
              <a:latin typeface="Open Sans" pitchFamily="2" charset="0"/>
              <a:ea typeface="Open Sans" pitchFamily="2" charset="0"/>
              <a:cs typeface="Open Sans" pitchFamily="2" charset="0"/>
            </a:rPr>
            <a:t> </a:t>
          </a:r>
          <a:endParaRPr lang="fr-FR" sz="1000">
            <a:solidFill>
              <a:srgbClr val="2C2D42"/>
            </a:solidFill>
            <a:effectLst/>
            <a:latin typeface="Open Sans" pitchFamily="2" charset="0"/>
            <a:ea typeface="Open Sans" pitchFamily="2" charset="0"/>
            <a:cs typeface="Open Sans" pitchFamily="2" charset="0"/>
          </a:endParaRPr>
        </a:p>
        <a:p>
          <a:r>
            <a:rPr lang="fr-FR" sz="1000">
              <a:solidFill>
                <a:srgbClr val="2C2D42"/>
              </a:solidFill>
              <a:effectLst/>
              <a:latin typeface="Open Sans" pitchFamily="2" charset="0"/>
              <a:ea typeface="Open Sans" pitchFamily="2" charset="0"/>
              <a:cs typeface="Open Sans" pitchFamily="2" charset="0"/>
            </a:rPr>
            <a:t>« Sans collecte » ne signifie pas qu’il y a eu forcement absence de collecte mais bien que </a:t>
          </a:r>
          <a:r>
            <a:rPr lang="fr-FR" sz="1000" b="1">
              <a:solidFill>
                <a:srgbClr val="2C2D42"/>
              </a:solidFill>
              <a:effectLst/>
              <a:latin typeface="Open Sans" pitchFamily="2" charset="0"/>
              <a:ea typeface="Open Sans" pitchFamily="2" charset="0"/>
              <a:cs typeface="Open Sans" pitchFamily="2" charset="0"/>
            </a:rPr>
            <a:t>votre structure n’a pas pris en charge financièrement le transport/la collecte des (D)EA professionnels.</a:t>
          </a:r>
          <a:r>
            <a:rPr lang="fr-FR" sz="1000">
              <a:solidFill>
                <a:srgbClr val="2C2D42"/>
              </a:solidFill>
              <a:effectLst/>
              <a:latin typeface="Open Sans" pitchFamily="2" charset="0"/>
              <a:ea typeface="Open Sans" pitchFamily="2" charset="0"/>
              <a:cs typeface="Open Sans" pitchFamily="2" charset="0"/>
            </a:rPr>
            <a:t> Ainsi, les tonnages à nous déclarer à ce montant proviennent des apports directs sur votre site, des livraisons par un tier/un détenteur que vous n’auriez pas pris en charge.</a:t>
          </a:r>
        </a:p>
        <a:p>
          <a:r>
            <a:rPr lang="fr-FR" sz="1000">
              <a:solidFill>
                <a:srgbClr val="2C2D42"/>
              </a:solidFill>
              <a:effectLst/>
              <a:latin typeface="Open Sans" pitchFamily="2" charset="0"/>
              <a:ea typeface="Open Sans" pitchFamily="2" charset="0"/>
              <a:cs typeface="Open Sans" pitchFamily="2"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fr-FR" sz="1200" b="1" i="0" u="none" strike="noStrike">
              <a:solidFill>
                <a:srgbClr val="2C2D42"/>
              </a:solidFill>
              <a:effectLst/>
              <a:latin typeface="Arial" panose="020B0604020202020204" pitchFamily="34" charset="0"/>
              <a:ea typeface="Open Sans" pitchFamily="2" charset="0"/>
              <a:cs typeface="Arial" panose="020B0604020202020204" pitchFamily="34" charset="0"/>
            </a:rPr>
            <a:t>8. Comment obtenir les soutiens REU 2 et REU 3 liés à la coordination de collecte Valdelia ou aux collectes dites « opérations sous 72h »</a:t>
          </a:r>
        </a:p>
        <a:p>
          <a:r>
            <a:rPr lang="fr-FR" sz="1000">
              <a:solidFill>
                <a:srgbClr val="2C2D42"/>
              </a:solidFill>
              <a:effectLst/>
              <a:latin typeface="Open Sans" pitchFamily="2" charset="0"/>
              <a:ea typeface="Open Sans" pitchFamily="2" charset="0"/>
              <a:cs typeface="Open Sans" pitchFamily="2" charset="0"/>
            </a:rPr>
            <a:t> </a:t>
          </a:r>
        </a:p>
        <a:p>
          <a:r>
            <a:rPr lang="fr-FR" sz="1000">
              <a:solidFill>
                <a:srgbClr val="2C2D42"/>
              </a:solidFill>
              <a:effectLst/>
              <a:latin typeface="Open Sans" pitchFamily="2" charset="0"/>
              <a:ea typeface="Open Sans" pitchFamily="2" charset="0"/>
              <a:cs typeface="Open Sans" pitchFamily="2" charset="0"/>
            </a:rPr>
            <a:t>Ces deux nouveaux soutiens concernent </a:t>
          </a:r>
          <a:r>
            <a:rPr lang="fr-FR" sz="1000" b="1">
              <a:solidFill>
                <a:srgbClr val="2C2D42"/>
              </a:solidFill>
              <a:effectLst/>
              <a:latin typeface="Open Sans" pitchFamily="2" charset="0"/>
              <a:ea typeface="Open Sans" pitchFamily="2" charset="0"/>
              <a:cs typeface="Open Sans" pitchFamily="2" charset="0"/>
            </a:rPr>
            <a:t>uniquement des opérations de réutilisation sur proposition spécifique, opération par opération, de votre conseiller régional Valdelia.</a:t>
          </a:r>
          <a:r>
            <a:rPr lang="fr-FR" sz="1000">
              <a:solidFill>
                <a:srgbClr val="2C2D42"/>
              </a:solidFill>
              <a:effectLst/>
              <a:latin typeface="Open Sans" pitchFamily="2" charset="0"/>
              <a:ea typeface="Open Sans" pitchFamily="2" charset="0"/>
              <a:cs typeface="Open Sans" pitchFamily="2" charset="0"/>
            </a:rPr>
            <a:t> Si vous accepter d’effectuer coordination ou la collecte, ce dernier vous enverra un document dit « protocole coordination Valdelia » ou « protocole opérations 72h » </a:t>
          </a:r>
          <a:r>
            <a:rPr lang="fr-FR" sz="1000" b="1">
              <a:solidFill>
                <a:srgbClr val="2C2D42"/>
              </a:solidFill>
              <a:effectLst/>
              <a:latin typeface="Open Sans" pitchFamily="2" charset="0"/>
              <a:ea typeface="Open Sans" pitchFamily="2" charset="0"/>
              <a:cs typeface="Open Sans" pitchFamily="2" charset="0"/>
            </a:rPr>
            <a:t>à lui retourner signés en AMONT de l’opération.</a:t>
          </a:r>
          <a:r>
            <a:rPr lang="fr-FR" sz="1000">
              <a:solidFill>
                <a:srgbClr val="2C2D42"/>
              </a:solidFill>
              <a:effectLst/>
              <a:latin typeface="Open Sans" pitchFamily="2" charset="0"/>
              <a:ea typeface="Open Sans" pitchFamily="2" charset="0"/>
              <a:cs typeface="Open Sans" pitchFamily="2" charset="0"/>
            </a:rPr>
            <a:t> </a:t>
          </a:r>
        </a:p>
        <a:p>
          <a:r>
            <a:rPr lang="fr-FR" sz="1000" b="1">
              <a:solidFill>
                <a:srgbClr val="2C2D42"/>
              </a:solidFill>
              <a:effectLst/>
              <a:latin typeface="Open Sans" pitchFamily="2" charset="0"/>
              <a:ea typeface="Open Sans" pitchFamily="2" charset="0"/>
              <a:cs typeface="Open Sans" pitchFamily="2" charset="0"/>
            </a:rPr>
            <a:t> </a:t>
          </a:r>
          <a:endParaRPr lang="fr-FR" sz="100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b="1" i="0" u="none" strike="noStrike">
              <a:solidFill>
                <a:srgbClr val="2C2D42"/>
              </a:solidFill>
              <a:effectLst/>
              <a:latin typeface="Arial" panose="020B0604020202020204" pitchFamily="34" charset="0"/>
              <a:ea typeface="Open Sans" pitchFamily="2" charset="0"/>
              <a:cs typeface="Arial" panose="020B0604020202020204" pitchFamily="34" charset="0"/>
            </a:rPr>
            <a:t>9. Quelles tâches sont à remplir dans le cadre d’un soutien « coordination » ?</a:t>
          </a:r>
        </a:p>
        <a:p>
          <a:r>
            <a:rPr lang="fr-FR" sz="1000" b="1">
              <a:solidFill>
                <a:srgbClr val="2C2D42"/>
              </a:solidFill>
              <a:effectLst/>
              <a:latin typeface="Open Sans" pitchFamily="2" charset="0"/>
              <a:ea typeface="Open Sans" pitchFamily="2" charset="0"/>
              <a:cs typeface="Open Sans" pitchFamily="2" charset="0"/>
            </a:rPr>
            <a:t> </a:t>
          </a:r>
          <a:endParaRPr lang="fr-FR" sz="1000">
            <a:solidFill>
              <a:srgbClr val="2C2D42"/>
            </a:solidFill>
            <a:effectLst/>
            <a:latin typeface="Open Sans" pitchFamily="2" charset="0"/>
            <a:ea typeface="Open Sans" pitchFamily="2" charset="0"/>
            <a:cs typeface="Open Sans" pitchFamily="2" charset="0"/>
          </a:endParaRPr>
        </a:p>
        <a:p>
          <a:r>
            <a:rPr lang="fr-FR" sz="1000">
              <a:solidFill>
                <a:srgbClr val="2C2D42"/>
              </a:solidFill>
              <a:effectLst/>
              <a:latin typeface="Open Sans" pitchFamily="2" charset="0"/>
              <a:ea typeface="Open Sans" pitchFamily="2" charset="0"/>
              <a:cs typeface="Open Sans" pitchFamily="2" charset="0"/>
            </a:rPr>
            <a:t>Si vous acceptez la coordination d’une collecte et qu’un protocole est signé, vous serez </a:t>
          </a:r>
          <a:r>
            <a:rPr lang="fr-FR" sz="1000" b="1">
              <a:solidFill>
                <a:srgbClr val="2C2D42"/>
              </a:solidFill>
              <a:effectLst/>
              <a:latin typeface="Open Sans" pitchFamily="2" charset="0"/>
              <a:ea typeface="Open Sans" pitchFamily="2" charset="0"/>
              <a:cs typeface="Open Sans" pitchFamily="2" charset="0"/>
            </a:rPr>
            <a:t>l’interlocuteur unique du détenteur professionnel en lien avec le conseiller technique Valdelia</a:t>
          </a:r>
          <a:r>
            <a:rPr lang="fr-FR" sz="1000">
              <a:solidFill>
                <a:srgbClr val="2C2D42"/>
              </a:solidFill>
              <a:effectLst/>
              <a:latin typeface="Open Sans" pitchFamily="2" charset="0"/>
              <a:ea typeface="Open Sans" pitchFamily="2" charset="0"/>
              <a:cs typeface="Open Sans" pitchFamily="2" charset="0"/>
            </a:rPr>
            <a:t> régional. Vous aurez pour tâches d’organiser avec le conseiller technique la réutilisation de la </a:t>
          </a:r>
          <a:r>
            <a:rPr lang="fr-FR" sz="1000" b="1">
              <a:solidFill>
                <a:srgbClr val="2C2D42"/>
              </a:solidFill>
              <a:effectLst/>
              <a:latin typeface="Open Sans" pitchFamily="2" charset="0"/>
              <a:ea typeface="Open Sans" pitchFamily="2" charset="0"/>
              <a:cs typeface="Open Sans" pitchFamily="2" charset="0"/>
            </a:rPr>
            <a:t>qualification du gisement et sa répartition équitable</a:t>
          </a:r>
          <a:r>
            <a:rPr lang="fr-FR" sz="1000">
              <a:solidFill>
                <a:srgbClr val="2C2D42"/>
              </a:solidFill>
              <a:effectLst/>
              <a:latin typeface="Open Sans" pitchFamily="2" charset="0"/>
              <a:ea typeface="Open Sans" pitchFamily="2" charset="0"/>
              <a:cs typeface="Open Sans" pitchFamily="2" charset="0"/>
            </a:rPr>
            <a:t> à la récupération de la </a:t>
          </a:r>
          <a:r>
            <a:rPr lang="fr-FR" sz="1000" b="1">
              <a:solidFill>
                <a:srgbClr val="2C2D42"/>
              </a:solidFill>
              <a:effectLst/>
              <a:latin typeface="Open Sans" pitchFamily="2" charset="0"/>
              <a:ea typeface="Open Sans" pitchFamily="2" charset="0"/>
              <a:cs typeface="Open Sans" pitchFamily="2" charset="0"/>
            </a:rPr>
            <a:t>traçabilité</a:t>
          </a:r>
          <a:r>
            <a:rPr lang="fr-FR" sz="1000">
              <a:solidFill>
                <a:srgbClr val="2C2D42"/>
              </a:solidFill>
              <a:effectLst/>
              <a:latin typeface="Open Sans" pitchFamily="2" charset="0"/>
              <a:ea typeface="Open Sans" pitchFamily="2" charset="0"/>
              <a:cs typeface="Open Sans" pitchFamily="2" charset="0"/>
            </a:rPr>
            <a:t> auprès de chaque partenaire en passant par la </a:t>
          </a:r>
          <a:r>
            <a:rPr lang="fr-FR" sz="1000" b="1">
              <a:solidFill>
                <a:srgbClr val="2C2D42"/>
              </a:solidFill>
              <a:effectLst/>
              <a:latin typeface="Open Sans" pitchFamily="2" charset="0"/>
              <a:ea typeface="Open Sans" pitchFamily="2" charset="0"/>
              <a:cs typeface="Open Sans" pitchFamily="2" charset="0"/>
            </a:rPr>
            <a:t>plannification de l’opération.</a:t>
          </a:r>
          <a:endParaRPr lang="fr-FR" sz="1000">
            <a:solidFill>
              <a:srgbClr val="2C2D42"/>
            </a:solidFill>
            <a:effectLst/>
            <a:latin typeface="Open Sans" pitchFamily="2" charset="0"/>
            <a:ea typeface="Open Sans" pitchFamily="2" charset="0"/>
            <a:cs typeface="Open Sans" pitchFamily="2" charset="0"/>
          </a:endParaRPr>
        </a:p>
        <a:p>
          <a:r>
            <a:rPr lang="fr-FR" sz="1000" b="1">
              <a:solidFill>
                <a:srgbClr val="2C2D42"/>
              </a:solidFill>
              <a:effectLst/>
              <a:latin typeface="Open Sans" pitchFamily="2" charset="0"/>
              <a:ea typeface="Open Sans" pitchFamily="2" charset="0"/>
              <a:cs typeface="Open Sans" pitchFamily="2" charset="0"/>
            </a:rPr>
            <a:t> </a:t>
          </a:r>
          <a:endParaRPr lang="fr-FR" sz="100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b="1" i="0" u="none" strike="noStrike">
              <a:solidFill>
                <a:srgbClr val="2C2D42"/>
              </a:solidFill>
              <a:effectLst/>
              <a:latin typeface="Arial" panose="020B0604020202020204" pitchFamily="34" charset="0"/>
              <a:ea typeface="Open Sans" pitchFamily="2" charset="0"/>
              <a:cs typeface="Arial" panose="020B0604020202020204" pitchFamily="34" charset="0"/>
            </a:rPr>
            <a:t>10. Je suis également CMV ou PAV Valdelia, il y a-t-il des éléments à prendre en compte dans le cadre du partenariat réemploi/réutilisation </a:t>
          </a:r>
        </a:p>
        <a:p>
          <a:r>
            <a:rPr lang="fr-FR" sz="1000" b="1">
              <a:solidFill>
                <a:srgbClr val="2C2D42"/>
              </a:solidFill>
              <a:effectLst/>
              <a:latin typeface="Open Sans" pitchFamily="2" charset="0"/>
              <a:ea typeface="Open Sans" pitchFamily="2" charset="0"/>
              <a:cs typeface="Open Sans" pitchFamily="2" charset="0"/>
            </a:rPr>
            <a:t> </a:t>
          </a:r>
          <a:endParaRPr lang="fr-FR" sz="1000">
            <a:solidFill>
              <a:srgbClr val="2C2D42"/>
            </a:solidFill>
            <a:effectLst/>
            <a:latin typeface="Open Sans" pitchFamily="2" charset="0"/>
            <a:ea typeface="Open Sans" pitchFamily="2" charset="0"/>
            <a:cs typeface="Open Sans" pitchFamily="2" charset="0"/>
          </a:endParaRPr>
        </a:p>
        <a:p>
          <a:r>
            <a:rPr lang="fr-FR" sz="1000">
              <a:solidFill>
                <a:srgbClr val="2C2D42"/>
              </a:solidFill>
              <a:effectLst/>
              <a:latin typeface="Open Sans" pitchFamily="2" charset="0"/>
              <a:ea typeface="Open Sans" pitchFamily="2" charset="0"/>
              <a:cs typeface="Open Sans" pitchFamily="2" charset="0"/>
            </a:rPr>
            <a:t>Oui. Toute récupération de DEA Professionnels doit faire l’objet d’une fiche de prélèvement PAV (Annexe 7 du guide du partenariat) ou de fiches de collecte-apport pour les CMV. </a:t>
          </a:r>
          <a:r>
            <a:rPr lang="fr-FR" sz="1000" b="1">
              <a:solidFill>
                <a:srgbClr val="2C2D42"/>
              </a:solidFill>
              <a:effectLst/>
              <a:latin typeface="Open Sans" pitchFamily="2" charset="0"/>
              <a:ea typeface="Open Sans" pitchFamily="2" charset="0"/>
              <a:cs typeface="Open Sans" pitchFamily="2" charset="0"/>
            </a:rPr>
            <a:t>Attention, tous les flux mis en benne ne sont pas à déclarer en entrées réutilisation mais seulement ce qui est extrait en vue de réutilisation.</a:t>
          </a:r>
          <a:endParaRPr lang="fr-FR" sz="1000">
            <a:solidFill>
              <a:srgbClr val="2C2D42"/>
            </a:solidFill>
            <a:effectLst/>
            <a:latin typeface="Open Sans" pitchFamily="2" charset="0"/>
            <a:ea typeface="Open Sans" pitchFamily="2" charset="0"/>
            <a:cs typeface="Open Sans" pitchFamily="2" charset="0"/>
          </a:endParaRPr>
        </a:p>
        <a:p>
          <a:r>
            <a:rPr lang="fr-FR" sz="1000" b="1">
              <a:solidFill>
                <a:srgbClr val="2C2D42"/>
              </a:solidFill>
              <a:effectLst/>
              <a:latin typeface="Open Sans" pitchFamily="2" charset="0"/>
              <a:ea typeface="Open Sans" pitchFamily="2" charset="0"/>
              <a:cs typeface="Open Sans" pitchFamily="2" charset="0"/>
            </a:rPr>
            <a:t> </a:t>
          </a:r>
          <a:endParaRPr lang="fr-FR" sz="100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b="1" i="0" u="none" strike="noStrike">
              <a:solidFill>
                <a:srgbClr val="2C2D42"/>
              </a:solidFill>
              <a:effectLst/>
              <a:latin typeface="Arial" panose="020B0604020202020204" pitchFamily="34" charset="0"/>
              <a:ea typeface="Open Sans" pitchFamily="2" charset="0"/>
              <a:cs typeface="Arial" panose="020B0604020202020204" pitchFamily="34" charset="0"/>
            </a:rPr>
            <a:t>11. Comment être soutenu au titre du soutien PCI pour un évenement ? </a:t>
          </a:r>
        </a:p>
        <a:p>
          <a:r>
            <a:rPr lang="fr-FR" sz="1000">
              <a:solidFill>
                <a:srgbClr val="2C2D42"/>
              </a:solidFill>
              <a:effectLst/>
              <a:latin typeface="Open Sans" pitchFamily="2" charset="0"/>
              <a:ea typeface="Open Sans" pitchFamily="2" charset="0"/>
              <a:cs typeface="Open Sans" pitchFamily="2" charset="0"/>
            </a:rPr>
            <a:t> </a:t>
          </a:r>
        </a:p>
        <a:p>
          <a:r>
            <a:rPr lang="fr-FR" sz="1000">
              <a:solidFill>
                <a:srgbClr val="2C2D42"/>
              </a:solidFill>
              <a:effectLst/>
              <a:latin typeface="Open Sans" pitchFamily="2" charset="0"/>
              <a:ea typeface="Open Sans" pitchFamily="2" charset="0"/>
              <a:cs typeface="Open Sans" pitchFamily="2" charset="0"/>
            </a:rPr>
            <a:t>Les soutiens PCI 1 et PCI 2 (impression, conception de documents et contenu web) sont à solliciter en inscrivant les dépenses dans la déclaration trimestrielle en y joignant les justificatifs. </a:t>
          </a:r>
          <a:r>
            <a:rPr lang="fr-FR" sz="1000" b="1">
              <a:solidFill>
                <a:srgbClr val="2C2D42"/>
              </a:solidFill>
              <a:effectLst/>
              <a:latin typeface="Open Sans" pitchFamily="2" charset="0"/>
              <a:ea typeface="Open Sans" pitchFamily="2" charset="0"/>
              <a:cs typeface="Open Sans" pitchFamily="2" charset="0"/>
            </a:rPr>
            <a:t>Le soutien PCI 3 au titre de l’organisation ou participation à un évènement doit être validé avec votre CT régional en amont par un mail officiel de sa part.</a:t>
          </a:r>
        </a:p>
        <a:p>
          <a:endParaRPr lang="fr-FR" sz="1000" b="1">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b="1" i="0" u="none" strike="noStrike">
              <a:solidFill>
                <a:srgbClr val="2C2D42"/>
              </a:solidFill>
              <a:effectLst/>
              <a:latin typeface="Arial" panose="020B0604020202020204" pitchFamily="34" charset="0"/>
              <a:ea typeface="Open Sans" pitchFamily="2" charset="0"/>
              <a:cs typeface="Arial" panose="020B0604020202020204" pitchFamily="34" charset="0"/>
            </a:rPr>
            <a:t>12. Pour les D(EA) collectés dans mon local avant le 1er avril 2020 et qui sont vendus, donnés, utilisés après cette date, comment les déclarer sans connaitre « l’origine exacte » ?</a:t>
          </a:r>
        </a:p>
        <a:p>
          <a:r>
            <a:rPr lang="fr-FR" sz="1000" b="1">
              <a:solidFill>
                <a:srgbClr val="2C2D42"/>
              </a:solidFill>
              <a:effectLst/>
              <a:latin typeface="Open Sans" pitchFamily="2" charset="0"/>
              <a:ea typeface="Open Sans" pitchFamily="2" charset="0"/>
              <a:cs typeface="Open Sans" pitchFamily="2" charset="0"/>
            </a:rPr>
            <a:t> </a:t>
          </a:r>
        </a:p>
        <a:p>
          <a:r>
            <a:rPr lang="fr-FR" sz="1000">
              <a:solidFill>
                <a:srgbClr val="2C2D42"/>
              </a:solidFill>
              <a:effectLst/>
              <a:latin typeface="Open Sans" pitchFamily="2" charset="0"/>
              <a:ea typeface="Open Sans" pitchFamily="2" charset="0"/>
              <a:cs typeface="Open Sans" pitchFamily="2" charset="0"/>
            </a:rPr>
            <a:t>Les (D)EA professionnels collectés avant le 1er avril 2020 sont à déclarer en sortie réemploi avec collecte (145€/tonne) par défaut si l’origine de la collecte ne peut être retrouvée. Si l’origine est identifiée comme une collecte réutilisation, les tonnages doivent être déclarés en sortie réutilisation avec collecte (145€/tonne). Pour ces flux, aucun autre soutien ne peut être perçu (y compris le soutien REU1 &gt; 30km).</a:t>
          </a:r>
        </a:p>
        <a:p>
          <a:r>
            <a:rPr lang="fr-FR" sz="1000">
              <a:solidFill>
                <a:srgbClr val="2C2D42"/>
              </a:solidFill>
              <a:effectLst/>
              <a:latin typeface="Open Sans" pitchFamily="2" charset="0"/>
              <a:ea typeface="Open Sans" pitchFamily="2" charset="0"/>
              <a:cs typeface="Open Sans" pitchFamily="2" charset="0"/>
            </a:rPr>
            <a:t> </a:t>
          </a:r>
        </a:p>
        <a:p>
          <a:endParaRPr lang="fr-FR" sz="1000">
            <a:solidFill>
              <a:srgbClr val="2C2D42"/>
            </a:solidFill>
            <a:effectLst/>
            <a:latin typeface="Open Sans" pitchFamily="2" charset="0"/>
            <a:ea typeface="Open Sans" pitchFamily="2" charset="0"/>
            <a:cs typeface="Open Sans" pitchFamily="2" charset="0"/>
          </a:endParaRPr>
        </a:p>
        <a:p>
          <a:endParaRPr lang="fr-FR" sz="1000" b="0" i="0" u="none" strike="noStrike">
            <a:solidFill>
              <a:srgbClr val="2C2D42"/>
            </a:solidFill>
            <a:effectLst/>
            <a:latin typeface="Open Sans" pitchFamily="2" charset="0"/>
            <a:ea typeface="Open Sans" pitchFamily="2" charset="0"/>
            <a:cs typeface="Open Sans" pitchFamily="2" charset="0"/>
          </a:endParaRPr>
        </a:p>
      </xdr:txBody>
    </xdr:sp>
    <xdr:clientData/>
  </xdr:twoCellAnchor>
  <xdr:twoCellAnchor editAs="oneCell">
    <xdr:from>
      <xdr:col>0</xdr:col>
      <xdr:colOff>352425</xdr:colOff>
      <xdr:row>0</xdr:row>
      <xdr:rowOff>123825</xdr:rowOff>
    </xdr:from>
    <xdr:to>
      <xdr:col>3</xdr:col>
      <xdr:colOff>107244</xdr:colOff>
      <xdr:row>3</xdr:row>
      <xdr:rowOff>29095</xdr:rowOff>
    </xdr:to>
    <xdr:pic>
      <xdr:nvPicPr>
        <xdr:cNvPr id="3" name="Image 2">
          <a:extLst>
            <a:ext uri="{FF2B5EF4-FFF2-40B4-BE49-F238E27FC236}">
              <a16:creationId xmlns:a16="http://schemas.microsoft.com/office/drawing/2014/main" id="{4C1F789C-30B2-4AA2-B1A6-1D0CF2ECA0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52425" y="123825"/>
          <a:ext cx="2151944" cy="44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valdeliaorg-my.sharepoint.com/commun/4%20-%20ECONOMIE%20COLLABORATIVE/A%20-%20L'ESS/F.%20Tra&#231;abilit&#233;/2017/T4/EMRA/EMRA%20-%20Reporting%20trimestriel%20ESS%20VALDELIA%204EME%20TRIM.%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de produits types"/>
      <sheetName val="MODE D'EMPLOI"/>
      <sheetName val="FAQ"/>
      <sheetName val="REEMPLOI"/>
      <sheetName val="REEMPLOI + REUTILISATION"/>
    </sheetNames>
    <sheetDataSet>
      <sheetData sheetId="0">
        <row r="2">
          <cell r="A2" t="str">
            <v xml:space="preserve">armoire / penderie de chambre à coucher </v>
          </cell>
        </row>
        <row r="3">
          <cell r="A3" t="str">
            <v>armoire bureaux / ateliers / rayonnage</v>
          </cell>
        </row>
        <row r="4">
          <cell r="A4" t="str">
            <v>armoire de cuisine</v>
          </cell>
        </row>
        <row r="5">
          <cell r="A5" t="str">
            <v>armoire de salle de bain</v>
          </cell>
        </row>
        <row r="6">
          <cell r="A6" t="str">
            <v xml:space="preserve">armoire hospitalière </v>
          </cell>
        </row>
        <row r="7">
          <cell r="A7" t="str">
            <v>banc</v>
          </cell>
        </row>
        <row r="8">
          <cell r="A8" t="str">
            <v>banque d'accueil</v>
          </cell>
        </row>
        <row r="9">
          <cell r="A9" t="str">
            <v>bibliothèque</v>
          </cell>
        </row>
        <row r="10">
          <cell r="A10" t="str">
            <v>buffet pour réfectoires</v>
          </cell>
        </row>
        <row r="11">
          <cell r="A11" t="str">
            <v xml:space="preserve">bureau </v>
          </cell>
        </row>
        <row r="12">
          <cell r="A12" t="str">
            <v>caisson</v>
          </cell>
        </row>
        <row r="13">
          <cell r="A13" t="str">
            <v>canapé</v>
          </cell>
        </row>
        <row r="14">
          <cell r="A14" t="str">
            <v>casier / vestiaire</v>
          </cell>
        </row>
        <row r="15">
          <cell r="A15" t="str">
            <v>chaise</v>
          </cell>
        </row>
        <row r="16">
          <cell r="A16" t="str">
            <v>chevet</v>
          </cell>
        </row>
        <row r="17">
          <cell r="A17" t="str">
            <v xml:space="preserve">chevet hospitalier </v>
          </cell>
        </row>
        <row r="18">
          <cell r="A18" t="str">
            <v>claustra</v>
          </cell>
        </row>
        <row r="19">
          <cell r="A19" t="str">
            <v>comptoir d'accueil / caisse boutique, pharmacie, hôtel, restaurant…</v>
          </cell>
        </row>
        <row r="20">
          <cell r="A20" t="str">
            <v xml:space="preserve">établi d'atelier </v>
          </cell>
        </row>
        <row r="21">
          <cell r="A21" t="str">
            <v>étagère murale</v>
          </cell>
        </row>
        <row r="22">
          <cell r="A22" t="str">
            <v>fauteuil</v>
          </cell>
        </row>
        <row r="23">
          <cell r="A23" t="str">
            <v xml:space="preserve">gondoles de présentation </v>
          </cell>
        </row>
        <row r="24">
          <cell r="A24" t="str">
            <v>lit chambre à coucher</v>
          </cell>
        </row>
        <row r="25">
          <cell r="A25" t="str">
            <v xml:space="preserve">lit médical d’hôpital, maison de retraite, crèche </v>
          </cell>
        </row>
        <row r="26">
          <cell r="A26" t="str">
            <v xml:space="preserve">mange debout </v>
          </cell>
        </row>
        <row r="27">
          <cell r="A27" t="str">
            <v xml:space="preserve">meuble à langer </v>
          </cell>
        </row>
        <row r="28">
          <cell r="A28" t="str">
            <v>porte manteau</v>
          </cell>
        </row>
        <row r="29">
          <cell r="A29" t="str">
            <v xml:space="preserve">pupitre scolaire </v>
          </cell>
        </row>
        <row r="30">
          <cell r="A30" t="str">
            <v>siège</v>
          </cell>
        </row>
        <row r="31">
          <cell r="A31" t="str">
            <v>table de classe ou de restauration</v>
          </cell>
        </row>
        <row r="32">
          <cell r="A32" t="str">
            <v>table de cuisine</v>
          </cell>
        </row>
        <row r="33">
          <cell r="A33" t="str">
            <v>table de réunion / table 4 pieds</v>
          </cell>
        </row>
        <row r="34">
          <cell r="A34" t="str">
            <v>tableau d'affichage ou d'écriture</v>
          </cell>
        </row>
        <row r="35">
          <cell r="A35" t="str">
            <v xml:space="preserve">tableau noir salle de classe  (tôle émaillée) </v>
          </cell>
        </row>
        <row r="36">
          <cell r="A36" t="str">
            <v>tête et pied de lit</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DECFF"/>
    <pageSetUpPr fitToPage="1"/>
  </sheetPr>
  <dimension ref="A2:R77"/>
  <sheetViews>
    <sheetView showGridLines="0" tabSelected="1" zoomScaleNormal="100" workbookViewId="0">
      <selection activeCell="K2" sqref="K2"/>
    </sheetView>
  </sheetViews>
  <sheetFormatPr baseColWidth="10" defaultColWidth="8.7265625" defaultRowHeight="14.5" x14ac:dyDescent="0.35"/>
  <cols>
    <col min="1" max="7" width="11.453125" customWidth="1"/>
    <col min="8" max="8" width="12.1796875" bestFit="1" customWidth="1"/>
    <col min="9" max="10" width="11.453125" customWidth="1"/>
    <col min="11" max="11" width="12.54296875" bestFit="1" customWidth="1"/>
    <col min="12" max="12" width="28.453125" bestFit="1" customWidth="1"/>
    <col min="13" max="13" width="11.453125" customWidth="1"/>
    <col min="14" max="14" width="12.7265625" customWidth="1"/>
    <col min="15" max="256" width="11.453125" customWidth="1"/>
  </cols>
  <sheetData>
    <row r="2" spans="1:16" ht="77.5" customHeight="1" x14ac:dyDescent="0.35"/>
    <row r="3" spans="1:16" ht="15.5" x14ac:dyDescent="0.45">
      <c r="M3" s="40" t="s">
        <v>0</v>
      </c>
      <c r="N3" s="41">
        <v>45097</v>
      </c>
    </row>
    <row r="4" spans="1:16" x14ac:dyDescent="0.35">
      <c r="B4" s="213"/>
      <c r="C4" s="213"/>
      <c r="D4" s="213"/>
      <c r="E4" s="213"/>
      <c r="F4" s="213"/>
      <c r="G4" s="213"/>
      <c r="H4" s="213"/>
    </row>
    <row r="5" spans="1:16" x14ac:dyDescent="0.35">
      <c r="B5" s="213"/>
      <c r="C5" s="213"/>
      <c r="D5" s="213"/>
      <c r="E5" s="213"/>
      <c r="F5" s="213"/>
      <c r="G5" s="213"/>
      <c r="H5" s="213"/>
    </row>
    <row r="7" spans="1:16" x14ac:dyDescent="0.35">
      <c r="A7" s="211"/>
      <c r="B7" s="211"/>
      <c r="C7" s="211"/>
      <c r="D7" s="211"/>
      <c r="E7" s="211"/>
      <c r="F7" s="211"/>
      <c r="G7" s="211"/>
      <c r="H7" s="211"/>
      <c r="I7" s="211"/>
    </row>
    <row r="8" spans="1:16" x14ac:dyDescent="0.35">
      <c r="A8" s="211"/>
      <c r="B8" s="211"/>
      <c r="C8" s="211"/>
      <c r="D8" s="211"/>
      <c r="E8" s="211"/>
      <c r="F8" s="211"/>
      <c r="G8" s="211"/>
      <c r="H8" s="211"/>
      <c r="I8" s="211"/>
    </row>
    <row r="9" spans="1:16" x14ac:dyDescent="0.35">
      <c r="A9" s="211"/>
      <c r="B9" s="211"/>
      <c r="C9" s="211"/>
      <c r="D9" s="211"/>
      <c r="E9" s="211"/>
      <c r="F9" s="211"/>
      <c r="G9" s="211"/>
      <c r="H9" s="211"/>
      <c r="I9" s="211"/>
    </row>
    <row r="10" spans="1:16" x14ac:dyDescent="0.35">
      <c r="A10" s="214"/>
      <c r="B10" s="214"/>
      <c r="C10" s="214"/>
      <c r="D10" s="214"/>
      <c r="E10" s="214"/>
      <c r="F10" s="214"/>
      <c r="G10" s="214"/>
      <c r="H10" s="214"/>
      <c r="I10" s="214"/>
    </row>
    <row r="11" spans="1:16" x14ac:dyDescent="0.35">
      <c r="A11" s="211"/>
      <c r="B11" s="211"/>
      <c r="C11" s="211"/>
      <c r="D11" s="211"/>
      <c r="E11" s="211"/>
      <c r="F11" s="211"/>
      <c r="G11" s="211"/>
      <c r="H11" s="211"/>
      <c r="I11" s="211"/>
    </row>
    <row r="12" spans="1:16" x14ac:dyDescent="0.35">
      <c r="A12" s="211"/>
      <c r="B12" s="211"/>
      <c r="C12" s="211"/>
      <c r="D12" s="211"/>
      <c r="E12" s="211"/>
      <c r="F12" s="211"/>
      <c r="G12" s="211"/>
      <c r="H12" s="211"/>
      <c r="I12" s="211"/>
    </row>
    <row r="13" spans="1:16" x14ac:dyDescent="0.35">
      <c r="A13" s="211"/>
      <c r="B13" s="211"/>
      <c r="C13" s="211"/>
      <c r="D13" s="211"/>
      <c r="E13" s="211"/>
      <c r="F13" s="211"/>
      <c r="G13" s="211"/>
      <c r="H13" s="211"/>
      <c r="I13" s="211"/>
    </row>
    <row r="14" spans="1:16" x14ac:dyDescent="0.35">
      <c r="A14" s="211"/>
      <c r="B14" s="211"/>
      <c r="C14" s="211"/>
      <c r="D14" s="211"/>
      <c r="E14" s="211"/>
      <c r="F14" s="211"/>
      <c r="G14" s="211"/>
      <c r="H14" s="211"/>
      <c r="I14" s="211"/>
    </row>
    <row r="16" spans="1:16" ht="44.25" customHeight="1" x14ac:dyDescent="0.35">
      <c r="A16" s="210"/>
      <c r="B16" s="210"/>
      <c r="C16" s="210"/>
      <c r="D16" s="210"/>
      <c r="E16" s="210"/>
      <c r="F16" s="210"/>
      <c r="G16" s="210"/>
      <c r="H16" s="210"/>
      <c r="I16" s="210"/>
      <c r="J16" s="1"/>
      <c r="K16" s="1"/>
      <c r="L16" s="1"/>
      <c r="M16" s="1"/>
      <c r="N16" s="1"/>
      <c r="O16" s="1"/>
      <c r="P16" s="1"/>
    </row>
    <row r="17" spans="1:18" ht="44.25" customHeight="1" x14ac:dyDescent="0.35">
      <c r="A17" s="210"/>
      <c r="B17" s="210"/>
      <c r="C17" s="210"/>
      <c r="D17" s="210"/>
      <c r="E17" s="210"/>
      <c r="F17" s="210"/>
      <c r="G17" s="210"/>
      <c r="H17" s="210"/>
      <c r="I17" s="210"/>
      <c r="J17" s="1"/>
      <c r="K17" s="1"/>
      <c r="L17" s="1"/>
      <c r="M17" s="1"/>
      <c r="N17" s="1"/>
      <c r="O17" s="1"/>
      <c r="P17" s="1"/>
    </row>
    <row r="18" spans="1:18" ht="44.25" customHeight="1" x14ac:dyDescent="0.35">
      <c r="A18" s="210"/>
      <c r="B18" s="210"/>
      <c r="C18" s="210"/>
      <c r="D18" s="210"/>
      <c r="E18" s="210"/>
      <c r="F18" s="210"/>
      <c r="G18" s="210"/>
      <c r="H18" s="210"/>
      <c r="I18" s="210"/>
      <c r="J18" s="1"/>
      <c r="K18" s="1"/>
      <c r="L18" s="1"/>
      <c r="M18" s="1"/>
      <c r="N18" s="1"/>
      <c r="O18" s="1"/>
      <c r="P18" s="1"/>
    </row>
    <row r="20" spans="1:18" ht="28.5" customHeight="1" x14ac:dyDescent="0.35">
      <c r="A20" s="210"/>
      <c r="B20" s="210"/>
      <c r="C20" s="210"/>
      <c r="D20" s="210"/>
      <c r="E20" s="210"/>
      <c r="F20" s="210"/>
      <c r="G20" s="210"/>
      <c r="H20" s="210"/>
      <c r="I20" s="210"/>
    </row>
    <row r="21" spans="1:18" x14ac:dyDescent="0.35">
      <c r="A21" s="211"/>
      <c r="B21" s="211"/>
      <c r="C21" s="211"/>
      <c r="D21" s="211"/>
      <c r="E21" s="211"/>
      <c r="F21" s="211"/>
      <c r="G21" s="211"/>
      <c r="H21" s="211"/>
      <c r="I21" s="211"/>
    </row>
    <row r="22" spans="1:18" ht="29.25" customHeight="1" x14ac:dyDescent="0.35">
      <c r="A22" s="210"/>
      <c r="B22" s="210"/>
      <c r="C22" s="210"/>
      <c r="D22" s="210"/>
      <c r="E22" s="210"/>
      <c r="F22" s="210"/>
      <c r="G22" s="210"/>
      <c r="H22" s="210"/>
      <c r="I22" s="210"/>
    </row>
    <row r="23" spans="1:18" ht="32.25" customHeight="1" x14ac:dyDescent="0.35">
      <c r="A23" s="210"/>
      <c r="B23" s="210"/>
      <c r="C23" s="210"/>
      <c r="D23" s="210"/>
      <c r="E23" s="210"/>
      <c r="F23" s="210"/>
      <c r="G23" s="210"/>
      <c r="H23" s="210"/>
      <c r="I23" s="210"/>
    </row>
    <row r="24" spans="1:18" x14ac:dyDescent="0.35">
      <c r="A24" s="211"/>
      <c r="B24" s="211"/>
      <c r="C24" s="211"/>
      <c r="D24" s="211"/>
      <c r="E24" s="211"/>
      <c r="F24" s="211"/>
      <c r="G24" s="211"/>
      <c r="H24" s="211"/>
      <c r="I24" s="211"/>
    </row>
    <row r="25" spans="1:18" ht="30" customHeight="1" x14ac:dyDescent="0.35">
      <c r="A25" s="210"/>
      <c r="B25" s="210"/>
      <c r="C25" s="210"/>
      <c r="D25" s="210"/>
      <c r="E25" s="210"/>
      <c r="F25" s="210"/>
      <c r="G25" s="210"/>
      <c r="H25" s="210"/>
      <c r="I25" s="210"/>
    </row>
    <row r="26" spans="1:18" x14ac:dyDescent="0.35">
      <c r="A26" s="210"/>
      <c r="B26" s="210"/>
      <c r="C26" s="210"/>
      <c r="D26" s="210"/>
      <c r="E26" s="210"/>
      <c r="F26" s="210"/>
      <c r="G26" s="210"/>
      <c r="H26" s="210"/>
      <c r="I26" s="210"/>
    </row>
    <row r="27" spans="1:18" ht="30.75" customHeight="1" x14ac:dyDescent="0.35">
      <c r="A27" s="215"/>
      <c r="B27" s="215"/>
      <c r="C27" s="215"/>
      <c r="D27" s="215"/>
      <c r="E27" s="215"/>
      <c r="F27" s="215"/>
      <c r="G27" s="215"/>
      <c r="H27" s="215"/>
      <c r="I27" s="215"/>
    </row>
    <row r="29" spans="1:18" x14ac:dyDescent="0.35">
      <c r="J29" s="211"/>
      <c r="K29" s="211"/>
      <c r="L29" s="211"/>
      <c r="M29" s="211"/>
      <c r="N29" s="211"/>
      <c r="O29" s="211"/>
      <c r="P29" s="211"/>
      <c r="Q29" s="211"/>
      <c r="R29" s="211"/>
    </row>
    <row r="30" spans="1:18" x14ac:dyDescent="0.35">
      <c r="J30" s="214"/>
      <c r="K30" s="214"/>
      <c r="L30" s="214"/>
      <c r="M30" s="214"/>
      <c r="N30" s="214"/>
      <c r="O30" s="214"/>
      <c r="P30" s="214"/>
      <c r="Q30" s="214"/>
      <c r="R30" s="214"/>
    </row>
    <row r="31" spans="1:18" x14ac:dyDescent="0.35">
      <c r="J31" s="212"/>
      <c r="K31" s="212"/>
      <c r="L31" s="212"/>
      <c r="M31" s="212"/>
      <c r="N31" s="212"/>
      <c r="O31" s="212"/>
      <c r="P31" s="212"/>
      <c r="Q31" s="212"/>
      <c r="R31" s="212"/>
    </row>
    <row r="32" spans="1:18" x14ac:dyDescent="0.35">
      <c r="J32" s="211"/>
      <c r="K32" s="211"/>
      <c r="L32" s="211"/>
      <c r="M32" s="211"/>
      <c r="N32" s="211"/>
      <c r="O32" s="211"/>
      <c r="P32" s="211"/>
      <c r="Q32" s="211"/>
      <c r="R32" s="211"/>
    </row>
    <row r="33" spans="10:18" x14ac:dyDescent="0.35">
      <c r="J33" s="212"/>
      <c r="K33" s="212"/>
      <c r="L33" s="212"/>
      <c r="M33" s="212"/>
      <c r="N33" s="212"/>
      <c r="O33" s="212"/>
      <c r="P33" s="212"/>
      <c r="Q33" s="212"/>
      <c r="R33" s="212"/>
    </row>
    <row r="34" spans="10:18" ht="31.5" customHeight="1" x14ac:dyDescent="0.35">
      <c r="J34" s="210"/>
      <c r="K34" s="211"/>
      <c r="L34" s="211"/>
      <c r="M34" s="211"/>
      <c r="N34" s="211"/>
      <c r="O34" s="211"/>
      <c r="P34" s="211"/>
      <c r="Q34" s="211"/>
      <c r="R34" s="211"/>
    </row>
    <row r="35" spans="10:18" ht="30.75" customHeight="1" x14ac:dyDescent="0.35">
      <c r="J35" s="210"/>
      <c r="K35" s="211"/>
      <c r="L35" s="211"/>
      <c r="M35" s="211"/>
      <c r="N35" s="211"/>
      <c r="O35" s="211"/>
      <c r="P35" s="211"/>
      <c r="Q35" s="211"/>
      <c r="R35" s="211"/>
    </row>
    <row r="36" spans="10:18" x14ac:dyDescent="0.35">
      <c r="J36" s="211"/>
      <c r="K36" s="211"/>
      <c r="L36" s="211"/>
      <c r="M36" s="211"/>
      <c r="N36" s="211"/>
      <c r="O36" s="211"/>
      <c r="P36" s="211"/>
      <c r="Q36" s="211"/>
      <c r="R36" s="211"/>
    </row>
    <row r="37" spans="10:18" x14ac:dyDescent="0.35">
      <c r="J37" s="214"/>
      <c r="K37" s="214"/>
      <c r="L37" s="214"/>
      <c r="M37" s="214"/>
      <c r="N37" s="214"/>
      <c r="O37" s="214"/>
      <c r="P37" s="214"/>
      <c r="Q37" s="214"/>
      <c r="R37" s="214"/>
    </row>
    <row r="38" spans="10:18" x14ac:dyDescent="0.35">
      <c r="J38" s="212"/>
      <c r="K38" s="212"/>
      <c r="L38" s="212"/>
      <c r="M38" s="212"/>
      <c r="N38" s="212"/>
      <c r="O38" s="212"/>
      <c r="P38" s="212"/>
      <c r="Q38" s="212"/>
      <c r="R38" s="212"/>
    </row>
    <row r="39" spans="10:18" ht="30" customHeight="1" x14ac:dyDescent="0.35">
      <c r="J39" s="210"/>
      <c r="K39" s="211"/>
      <c r="L39" s="211"/>
      <c r="M39" s="211"/>
      <c r="N39" s="211"/>
      <c r="O39" s="211"/>
      <c r="P39" s="211"/>
      <c r="Q39" s="211"/>
      <c r="R39" s="211"/>
    </row>
    <row r="40" spans="10:18" ht="30.75" customHeight="1" x14ac:dyDescent="0.35">
      <c r="J40" s="210"/>
      <c r="K40" s="211"/>
      <c r="L40" s="211"/>
      <c r="M40" s="211"/>
      <c r="N40" s="211"/>
      <c r="O40" s="211"/>
      <c r="P40" s="211"/>
      <c r="Q40" s="211"/>
      <c r="R40" s="211"/>
    </row>
    <row r="41" spans="10:18" ht="29.25" customHeight="1" x14ac:dyDescent="0.35">
      <c r="J41" s="210"/>
      <c r="K41" s="211"/>
      <c r="L41" s="211"/>
      <c r="M41" s="211"/>
      <c r="N41" s="211"/>
      <c r="O41" s="211"/>
      <c r="P41" s="211"/>
      <c r="Q41" s="211"/>
      <c r="R41" s="211"/>
    </row>
    <row r="42" spans="10:18" x14ac:dyDescent="0.35">
      <c r="J42" s="212"/>
      <c r="K42" s="212"/>
      <c r="L42" s="212"/>
      <c r="M42" s="212"/>
      <c r="N42" s="212"/>
      <c r="O42" s="212"/>
      <c r="P42" s="212"/>
      <c r="Q42" s="212"/>
      <c r="R42" s="212"/>
    </row>
    <row r="43" spans="10:18" ht="30.75" customHeight="1" x14ac:dyDescent="0.35">
      <c r="J43" s="210"/>
      <c r="K43" s="211"/>
      <c r="L43" s="211"/>
      <c r="M43" s="211"/>
      <c r="N43" s="211"/>
      <c r="O43" s="211"/>
      <c r="P43" s="211"/>
      <c r="Q43" s="211"/>
      <c r="R43" s="211"/>
    </row>
    <row r="44" spans="10:18" ht="30" customHeight="1" x14ac:dyDescent="0.35">
      <c r="J44" s="210"/>
      <c r="K44" s="211"/>
      <c r="L44" s="211"/>
      <c r="M44" s="211"/>
      <c r="N44" s="211"/>
      <c r="O44" s="211"/>
      <c r="P44" s="211"/>
      <c r="Q44" s="211"/>
      <c r="R44" s="211"/>
    </row>
    <row r="45" spans="10:18" ht="45" customHeight="1" x14ac:dyDescent="0.35">
      <c r="J45" s="210"/>
      <c r="K45" s="211"/>
      <c r="L45" s="211"/>
      <c r="M45" s="211"/>
      <c r="N45" s="211"/>
      <c r="O45" s="211"/>
      <c r="P45" s="211"/>
      <c r="Q45" s="211"/>
      <c r="R45" s="211"/>
    </row>
    <row r="46" spans="10:18" x14ac:dyDescent="0.35">
      <c r="J46" s="1"/>
    </row>
    <row r="47" spans="10:18" x14ac:dyDescent="0.35">
      <c r="J47" s="210"/>
      <c r="K47" s="210"/>
      <c r="L47" s="210"/>
      <c r="M47" s="210"/>
      <c r="N47" s="210"/>
      <c r="O47" s="210"/>
      <c r="P47" s="210"/>
      <c r="Q47" s="210"/>
      <c r="R47" s="210"/>
    </row>
    <row r="48" spans="10:18" x14ac:dyDescent="0.35">
      <c r="J48" s="30"/>
      <c r="K48" s="30"/>
      <c r="L48" s="30"/>
      <c r="M48" s="30"/>
      <c r="N48" s="30"/>
      <c r="O48" s="30"/>
      <c r="P48" s="30"/>
      <c r="Q48" s="30"/>
      <c r="R48" s="30"/>
    </row>
    <row r="49" spans="1:18" ht="31.5" customHeight="1" x14ac:dyDescent="0.35">
      <c r="J49" s="216"/>
      <c r="K49" s="217"/>
      <c r="L49" s="217"/>
      <c r="M49" s="217"/>
      <c r="N49" s="217"/>
      <c r="O49" s="217"/>
      <c r="P49" s="217"/>
      <c r="Q49" s="217"/>
      <c r="R49" s="217"/>
    </row>
    <row r="50" spans="1:18" x14ac:dyDescent="0.35">
      <c r="J50" s="211"/>
      <c r="K50" s="211"/>
      <c r="L50" s="211"/>
      <c r="M50" s="211"/>
      <c r="N50" s="211"/>
      <c r="O50" s="211"/>
      <c r="P50" s="211"/>
      <c r="Q50" s="211"/>
      <c r="R50" s="211"/>
    </row>
    <row r="51" spans="1:18" x14ac:dyDescent="0.35">
      <c r="J51" s="217"/>
      <c r="K51" s="217"/>
      <c r="L51" s="217"/>
      <c r="M51" s="217"/>
      <c r="N51" s="217"/>
      <c r="O51" s="217"/>
      <c r="P51" s="217"/>
      <c r="Q51" s="217"/>
      <c r="R51" s="217"/>
    </row>
    <row r="52" spans="1:18" x14ac:dyDescent="0.35">
      <c r="J52" s="29"/>
      <c r="K52" s="29"/>
      <c r="L52" s="29"/>
      <c r="M52" s="29"/>
      <c r="N52" s="28"/>
      <c r="O52" s="28"/>
      <c r="P52" s="28"/>
      <c r="Q52" s="28"/>
      <c r="R52" s="28"/>
    </row>
    <row r="53" spans="1:18" ht="123.75" customHeight="1" x14ac:dyDescent="0.35">
      <c r="K53" s="2"/>
      <c r="L53" s="1"/>
      <c r="M53" s="1"/>
      <c r="N53" s="1"/>
      <c r="O53" s="1"/>
      <c r="P53" s="1"/>
      <c r="Q53" s="1"/>
      <c r="R53" s="1"/>
    </row>
    <row r="54" spans="1:18" x14ac:dyDescent="0.35">
      <c r="A54" s="27"/>
      <c r="B54" s="28"/>
      <c r="C54" s="28"/>
      <c r="D54" s="28"/>
      <c r="E54" s="28"/>
      <c r="F54" s="28"/>
      <c r="G54" s="28"/>
      <c r="H54" s="28"/>
      <c r="I54" s="28"/>
    </row>
    <row r="55" spans="1:18" x14ac:dyDescent="0.35">
      <c r="A55" s="214"/>
      <c r="B55" s="214"/>
      <c r="C55" s="214"/>
      <c r="D55" s="214"/>
      <c r="E55" s="214"/>
      <c r="F55" s="214"/>
      <c r="G55" s="214"/>
      <c r="H55" s="214"/>
      <c r="I55" s="214"/>
    </row>
    <row r="56" spans="1:18" x14ac:dyDescent="0.35">
      <c r="A56" s="211"/>
      <c r="B56" s="211"/>
      <c r="C56" s="211"/>
      <c r="D56" s="211"/>
      <c r="E56" s="211"/>
      <c r="F56" s="211"/>
      <c r="G56" s="211"/>
      <c r="H56" s="211"/>
      <c r="I56" s="211"/>
    </row>
    <row r="57" spans="1:18" x14ac:dyDescent="0.35">
      <c r="A57" s="211"/>
      <c r="B57" s="211"/>
      <c r="C57" s="211"/>
      <c r="D57" s="211"/>
      <c r="E57" s="211"/>
      <c r="F57" s="211"/>
      <c r="G57" s="211"/>
      <c r="H57" s="211"/>
      <c r="I57" s="211"/>
    </row>
    <row r="58" spans="1:18" x14ac:dyDescent="0.35">
      <c r="A58" s="211"/>
      <c r="B58" s="211"/>
      <c r="C58" s="211"/>
      <c r="D58" s="211"/>
      <c r="E58" s="211"/>
      <c r="F58" s="211"/>
      <c r="G58" s="211"/>
      <c r="H58" s="211"/>
      <c r="I58" s="211"/>
    </row>
    <row r="59" spans="1:18" x14ac:dyDescent="0.35">
      <c r="A59" s="211"/>
      <c r="B59" s="211"/>
      <c r="C59" s="211"/>
      <c r="D59" s="211"/>
      <c r="E59" s="211"/>
      <c r="F59" s="211"/>
      <c r="G59" s="211"/>
      <c r="H59" s="211"/>
      <c r="I59" s="211"/>
    </row>
    <row r="60" spans="1:18" x14ac:dyDescent="0.35">
      <c r="A60" s="211"/>
      <c r="B60" s="211"/>
      <c r="C60" s="211"/>
      <c r="D60" s="211"/>
      <c r="E60" s="211"/>
      <c r="F60" s="211"/>
      <c r="G60" s="211"/>
      <c r="H60" s="211"/>
      <c r="I60" s="211"/>
    </row>
    <row r="61" spans="1:18" x14ac:dyDescent="0.35">
      <c r="A61" s="211"/>
      <c r="B61" s="211"/>
      <c r="C61" s="211"/>
      <c r="D61" s="211"/>
      <c r="E61" s="211"/>
      <c r="F61" s="211"/>
      <c r="G61" s="211"/>
      <c r="H61" s="211"/>
      <c r="I61" s="211"/>
    </row>
    <row r="62" spans="1:18" x14ac:dyDescent="0.35">
      <c r="A62" s="211"/>
      <c r="B62" s="211"/>
      <c r="C62" s="211"/>
      <c r="D62" s="211"/>
      <c r="E62" s="211"/>
      <c r="F62" s="211"/>
      <c r="G62" s="211"/>
      <c r="H62" s="211"/>
      <c r="I62" s="211"/>
    </row>
    <row r="63" spans="1:18" x14ac:dyDescent="0.35">
      <c r="A63" s="211"/>
      <c r="B63" s="211"/>
      <c r="C63" s="211"/>
      <c r="D63" s="211"/>
      <c r="E63" s="211"/>
      <c r="F63" s="211"/>
      <c r="G63" s="211"/>
      <c r="H63" s="211"/>
      <c r="I63" s="211"/>
    </row>
    <row r="64" spans="1:18" x14ac:dyDescent="0.35">
      <c r="A64" s="211"/>
      <c r="B64" s="211"/>
      <c r="C64" s="211"/>
      <c r="D64" s="211"/>
      <c r="E64" s="211"/>
      <c r="F64" s="211"/>
      <c r="G64" s="211"/>
      <c r="H64" s="211"/>
      <c r="I64" s="211"/>
    </row>
    <row r="65" spans="1:9" x14ac:dyDescent="0.35">
      <c r="A65" s="211"/>
      <c r="B65" s="211"/>
      <c r="C65" s="211"/>
      <c r="D65" s="211"/>
      <c r="E65" s="211"/>
      <c r="F65" s="211"/>
      <c r="G65" s="211"/>
      <c r="H65" s="211"/>
      <c r="I65" s="211"/>
    </row>
    <row r="66" spans="1:9" x14ac:dyDescent="0.35">
      <c r="A66" s="211"/>
      <c r="B66" s="211"/>
      <c r="C66" s="211"/>
      <c r="D66" s="211"/>
      <c r="E66" s="211"/>
      <c r="F66" s="211"/>
      <c r="G66" s="211"/>
      <c r="H66" s="211"/>
      <c r="I66" s="211"/>
    </row>
    <row r="67" spans="1:9" x14ac:dyDescent="0.35">
      <c r="A67" s="211"/>
      <c r="B67" s="211"/>
      <c r="C67" s="211"/>
      <c r="D67" s="211"/>
      <c r="E67" s="211"/>
      <c r="F67" s="211"/>
      <c r="G67" s="211"/>
      <c r="H67" s="211"/>
      <c r="I67" s="211"/>
    </row>
    <row r="68" spans="1:9" x14ac:dyDescent="0.35">
      <c r="A68" s="211"/>
      <c r="B68" s="211"/>
      <c r="C68" s="211"/>
      <c r="D68" s="211"/>
      <c r="E68" s="211"/>
      <c r="F68" s="211"/>
      <c r="G68" s="211"/>
      <c r="H68" s="211"/>
      <c r="I68" s="211"/>
    </row>
    <row r="69" spans="1:9" x14ac:dyDescent="0.35">
      <c r="A69" s="211"/>
      <c r="B69" s="211"/>
      <c r="C69" s="211"/>
      <c r="D69" s="211"/>
      <c r="E69" s="211"/>
      <c r="F69" s="211"/>
      <c r="G69" s="211"/>
      <c r="H69" s="211"/>
      <c r="I69" s="211"/>
    </row>
    <row r="70" spans="1:9" x14ac:dyDescent="0.35">
      <c r="A70" s="211"/>
      <c r="B70" s="211"/>
      <c r="C70" s="211"/>
      <c r="D70" s="211"/>
      <c r="E70" s="211"/>
      <c r="F70" s="211"/>
      <c r="G70" s="211"/>
      <c r="H70" s="211"/>
      <c r="I70" s="211"/>
    </row>
    <row r="71" spans="1:9" x14ac:dyDescent="0.35">
      <c r="A71" s="211"/>
      <c r="B71" s="211"/>
      <c r="C71" s="211"/>
      <c r="D71" s="211"/>
      <c r="E71" s="211"/>
      <c r="F71" s="211"/>
      <c r="G71" s="211"/>
      <c r="H71" s="211"/>
      <c r="I71" s="211"/>
    </row>
    <row r="72" spans="1:9" x14ac:dyDescent="0.35">
      <c r="A72" s="211"/>
      <c r="B72" s="211"/>
      <c r="C72" s="211"/>
      <c r="D72" s="211"/>
      <c r="E72" s="211"/>
      <c r="F72" s="211"/>
      <c r="G72" s="211"/>
      <c r="H72" s="211"/>
      <c r="I72" s="211"/>
    </row>
    <row r="73" spans="1:9" x14ac:dyDescent="0.35">
      <c r="A73" s="211"/>
      <c r="B73" s="211"/>
      <c r="C73" s="211"/>
      <c r="D73" s="211"/>
      <c r="E73" s="211"/>
      <c r="F73" s="211"/>
      <c r="G73" s="211"/>
      <c r="H73" s="211"/>
      <c r="I73" s="211"/>
    </row>
    <row r="74" spans="1:9" x14ac:dyDescent="0.35">
      <c r="A74" s="211"/>
      <c r="B74" s="211"/>
      <c r="C74" s="211"/>
      <c r="D74" s="211"/>
      <c r="E74" s="211"/>
      <c r="F74" s="211"/>
      <c r="G74" s="211"/>
      <c r="H74" s="211"/>
      <c r="I74" s="211"/>
    </row>
    <row r="75" spans="1:9" x14ac:dyDescent="0.35">
      <c r="A75" s="211"/>
      <c r="B75" s="211"/>
      <c r="C75" s="211"/>
      <c r="D75" s="211"/>
      <c r="E75" s="211"/>
      <c r="F75" s="211"/>
      <c r="G75" s="211"/>
      <c r="H75" s="211"/>
      <c r="I75" s="211"/>
    </row>
    <row r="76" spans="1:9" x14ac:dyDescent="0.35">
      <c r="A76" s="211"/>
      <c r="B76" s="211"/>
      <c r="C76" s="211"/>
      <c r="D76" s="211"/>
      <c r="E76" s="211"/>
      <c r="F76" s="211"/>
      <c r="G76" s="211"/>
      <c r="H76" s="211"/>
      <c r="I76" s="211"/>
    </row>
    <row r="77" spans="1:9" x14ac:dyDescent="0.35">
      <c r="A77" s="211"/>
      <c r="B77" s="211"/>
      <c r="C77" s="211"/>
      <c r="D77" s="211"/>
      <c r="E77" s="211"/>
      <c r="F77" s="211"/>
      <c r="G77" s="211"/>
      <c r="H77" s="211"/>
      <c r="I77" s="211"/>
    </row>
  </sheetData>
  <mergeCells count="64">
    <mergeCell ref="A76:I76"/>
    <mergeCell ref="A77:I77"/>
    <mergeCell ref="A70:I70"/>
    <mergeCell ref="A71:I71"/>
    <mergeCell ref="A72:I72"/>
    <mergeCell ref="A73:I73"/>
    <mergeCell ref="A74:I74"/>
    <mergeCell ref="A75:I75"/>
    <mergeCell ref="A65:I65"/>
    <mergeCell ref="A66:I66"/>
    <mergeCell ref="A67:I67"/>
    <mergeCell ref="A68:I68"/>
    <mergeCell ref="A69:I69"/>
    <mergeCell ref="A60:I60"/>
    <mergeCell ref="A61:I61"/>
    <mergeCell ref="A62:I62"/>
    <mergeCell ref="A63:I63"/>
    <mergeCell ref="A64:I64"/>
    <mergeCell ref="A56:I56"/>
    <mergeCell ref="J47:R47"/>
    <mergeCell ref="A57:I57"/>
    <mergeCell ref="A58:I58"/>
    <mergeCell ref="A59:I59"/>
    <mergeCell ref="J45:R45"/>
    <mergeCell ref="J49:R49"/>
    <mergeCell ref="J50:R50"/>
    <mergeCell ref="J51:R51"/>
    <mergeCell ref="A55:I55"/>
    <mergeCell ref="J40:R40"/>
    <mergeCell ref="J41:R41"/>
    <mergeCell ref="J42:R42"/>
    <mergeCell ref="J43:R43"/>
    <mergeCell ref="J44:R44"/>
    <mergeCell ref="J36:R36"/>
    <mergeCell ref="J38:R38"/>
    <mergeCell ref="J37:R37"/>
    <mergeCell ref="J39:R39"/>
    <mergeCell ref="A26:I26"/>
    <mergeCell ref="A27:I27"/>
    <mergeCell ref="A14:I14"/>
    <mergeCell ref="A9:I9"/>
    <mergeCell ref="B4:H5"/>
    <mergeCell ref="J30:R30"/>
    <mergeCell ref="J32:R32"/>
    <mergeCell ref="J29:R29"/>
    <mergeCell ref="J31:R31"/>
    <mergeCell ref="A24:I24"/>
    <mergeCell ref="A25:I25"/>
    <mergeCell ref="A16:I16"/>
    <mergeCell ref="A7:I7"/>
    <mergeCell ref="A8:I8"/>
    <mergeCell ref="A10:I10"/>
    <mergeCell ref="A11:I11"/>
    <mergeCell ref="A12:I12"/>
    <mergeCell ref="A13:I13"/>
    <mergeCell ref="A17:I17"/>
    <mergeCell ref="A18:I18"/>
    <mergeCell ref="J34:R34"/>
    <mergeCell ref="J35:R35"/>
    <mergeCell ref="A20:I20"/>
    <mergeCell ref="A21:I21"/>
    <mergeCell ref="A22:I22"/>
    <mergeCell ref="A23:I23"/>
    <mergeCell ref="J33:R33"/>
  </mergeCells>
  <pageMargins left="0.7" right="0.7" top="0.75" bottom="0.75" header="0.3" footer="0.3"/>
  <pageSetup paperSize="9" scale="41"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1A07F-976D-4A90-AEF6-B6992CBF641F}">
  <sheetPr>
    <tabColor rgb="FF807DFF"/>
    <pageSetUpPr fitToPage="1"/>
  </sheetPr>
  <dimension ref="A2:L226"/>
  <sheetViews>
    <sheetView showGridLines="0" zoomScale="81" zoomScaleNormal="100" workbookViewId="0">
      <selection activeCell="G6" sqref="G6"/>
    </sheetView>
  </sheetViews>
  <sheetFormatPr baseColWidth="10" defaultColWidth="10.81640625" defaultRowHeight="13.5" x14ac:dyDescent="0.25"/>
  <cols>
    <col min="1" max="1" width="15.26953125" style="17" customWidth="1"/>
    <col min="2" max="2" width="22.6328125" style="17" customWidth="1"/>
    <col min="3" max="3" width="22.08984375" style="17" customWidth="1"/>
    <col min="4" max="4" width="18" style="17" customWidth="1"/>
    <col min="5" max="5" width="12.6328125" style="17" customWidth="1"/>
    <col min="6" max="6" width="13.7265625" style="17" customWidth="1"/>
    <col min="7" max="7" width="14.26953125" style="17" customWidth="1"/>
    <col min="8" max="8" width="9.26953125" style="26" customWidth="1"/>
    <col min="9" max="9" width="12.54296875" style="26" customWidth="1"/>
    <col min="10" max="10" width="24" style="26" customWidth="1"/>
    <col min="11" max="11" width="19.81640625" style="17" customWidth="1"/>
    <col min="12" max="16384" width="10.81640625" style="17"/>
  </cols>
  <sheetData>
    <row r="2" spans="1:11" ht="15" customHeight="1" x14ac:dyDescent="0.3">
      <c r="E2" s="43" t="s">
        <v>241</v>
      </c>
      <c r="F2" s="42"/>
      <c r="H2" s="44"/>
      <c r="I2" s="46" t="s">
        <v>242</v>
      </c>
      <c r="J2" s="47" t="s">
        <v>243</v>
      </c>
    </row>
    <row r="3" spans="1:11" ht="14" x14ac:dyDescent="0.3">
      <c r="F3" s="19"/>
      <c r="H3" s="17"/>
      <c r="I3" s="17"/>
      <c r="J3" s="17"/>
    </row>
    <row r="4" spans="1:11" ht="14" x14ac:dyDescent="0.3">
      <c r="F4" s="19"/>
      <c r="H4" s="17"/>
      <c r="I4" s="17"/>
      <c r="J4" s="17"/>
    </row>
    <row r="5" spans="1:11" x14ac:dyDescent="0.25">
      <c r="H5" s="17"/>
      <c r="I5" s="17"/>
      <c r="J5" s="17"/>
    </row>
    <row r="6" spans="1:11" ht="14" x14ac:dyDescent="0.3">
      <c r="D6" s="20"/>
      <c r="E6" s="20"/>
      <c r="F6" s="20"/>
      <c r="G6" s="20"/>
      <c r="H6" s="18"/>
      <c r="I6" s="18"/>
      <c r="J6" s="18"/>
    </row>
    <row r="7" spans="1:11" ht="14" x14ac:dyDescent="0.3">
      <c r="A7" s="21"/>
      <c r="B7" s="21"/>
      <c r="C7" s="21"/>
      <c r="D7" s="20"/>
      <c r="E7" s="20"/>
      <c r="F7" s="12"/>
      <c r="G7" s="22"/>
      <c r="H7" s="18"/>
      <c r="I7" s="18"/>
      <c r="J7" s="18"/>
    </row>
    <row r="8" spans="1:11" ht="14" x14ac:dyDescent="0.3">
      <c r="A8" s="21"/>
      <c r="B8" s="21"/>
      <c r="C8" s="21"/>
      <c r="D8" s="20"/>
      <c r="E8" s="20"/>
      <c r="F8" s="12"/>
      <c r="G8" s="22"/>
      <c r="H8" s="18"/>
      <c r="I8" s="18"/>
      <c r="J8" s="18"/>
    </row>
    <row r="9" spans="1:11" ht="14" x14ac:dyDescent="0.3">
      <c r="A9" s="21"/>
      <c r="B9" s="21"/>
      <c r="C9" s="21"/>
      <c r="D9" s="20"/>
      <c r="E9" s="20"/>
      <c r="F9" s="12"/>
      <c r="G9" s="22"/>
      <c r="H9" s="18"/>
      <c r="I9" s="23"/>
      <c r="J9" s="23"/>
    </row>
    <row r="10" spans="1:11" ht="14" x14ac:dyDescent="0.3">
      <c r="C10" s="21"/>
      <c r="D10" s="20"/>
      <c r="E10" s="20"/>
      <c r="F10" s="20"/>
      <c r="G10" s="20"/>
      <c r="H10" s="18"/>
      <c r="I10" s="23"/>
      <c r="J10" s="23"/>
    </row>
    <row r="11" spans="1:11" ht="14" x14ac:dyDescent="0.3">
      <c r="C11" s="21"/>
      <c r="D11" s="20"/>
      <c r="E11" s="20"/>
      <c r="F11" s="20"/>
      <c r="G11" s="20"/>
      <c r="H11" s="18"/>
      <c r="I11" s="23"/>
      <c r="J11" s="23"/>
    </row>
    <row r="12" spans="1:11" x14ac:dyDescent="0.25">
      <c r="H12" s="17"/>
      <c r="I12" s="17"/>
      <c r="J12" s="17"/>
    </row>
    <row r="13" spans="1:11" ht="20" x14ac:dyDescent="0.25">
      <c r="A13" s="218" t="s">
        <v>244</v>
      </c>
      <c r="B13" s="219"/>
      <c r="C13" s="219"/>
      <c r="D13" s="219"/>
      <c r="E13" s="219"/>
      <c r="F13" s="219"/>
      <c r="G13" s="219"/>
      <c r="H13" s="219"/>
      <c r="I13" s="219"/>
      <c r="J13" s="219"/>
      <c r="K13" s="219"/>
    </row>
    <row r="14" spans="1:11" x14ac:dyDescent="0.25">
      <c r="A14" s="60"/>
      <c r="B14" s="60"/>
      <c r="C14" s="60"/>
      <c r="D14" s="60"/>
      <c r="E14" s="60"/>
      <c r="F14" s="60"/>
      <c r="G14" s="60"/>
      <c r="H14" s="60"/>
      <c r="I14" s="60"/>
      <c r="J14" s="60"/>
      <c r="K14" s="60"/>
    </row>
    <row r="15" spans="1:11" x14ac:dyDescent="0.25">
      <c r="A15" s="60"/>
      <c r="B15" s="60"/>
      <c r="C15" s="60"/>
      <c r="D15" s="60"/>
      <c r="E15" s="60"/>
      <c r="F15" s="60"/>
      <c r="G15" s="60"/>
      <c r="H15" s="60"/>
      <c r="I15" s="60"/>
      <c r="J15" s="60"/>
      <c r="K15" s="60"/>
    </row>
    <row r="16" spans="1:11" ht="20" x14ac:dyDescent="0.25">
      <c r="A16" s="218" t="s">
        <v>245</v>
      </c>
      <c r="B16" s="219"/>
      <c r="C16" s="219"/>
      <c r="D16" s="219"/>
      <c r="E16" s="219"/>
      <c r="F16" s="219"/>
      <c r="G16" s="219"/>
      <c r="H16" s="219"/>
      <c r="I16" s="219"/>
      <c r="J16" s="219"/>
      <c r="K16" s="219"/>
    </row>
    <row r="17" spans="1:12" ht="14" x14ac:dyDescent="0.3">
      <c r="A17" s="55"/>
      <c r="B17" s="55"/>
      <c r="C17" s="55"/>
      <c r="D17" s="55"/>
      <c r="E17" s="55"/>
      <c r="F17" s="55"/>
      <c r="G17" s="55"/>
      <c r="H17" s="55"/>
      <c r="I17" s="55"/>
      <c r="J17" s="55"/>
      <c r="K17" s="56"/>
    </row>
    <row r="18" spans="1:12" ht="45" customHeight="1" x14ac:dyDescent="0.3">
      <c r="A18" s="220" t="s">
        <v>25</v>
      </c>
      <c r="B18" s="220"/>
      <c r="C18" s="65" t="s">
        <v>18</v>
      </c>
      <c r="D18" s="66" t="s">
        <v>19</v>
      </c>
      <c r="E18" s="57"/>
      <c r="F18" s="57"/>
      <c r="G18" s="58"/>
      <c r="H18" s="59"/>
      <c r="I18" s="59"/>
      <c r="J18" s="59"/>
      <c r="K18" s="56"/>
    </row>
    <row r="19" spans="1:12" ht="55.5" customHeight="1" x14ac:dyDescent="0.25">
      <c r="A19" s="223" t="s">
        <v>52</v>
      </c>
      <c r="B19" s="224"/>
      <c r="C19" s="68">
        <f>SUM(J24:J189)/1000</f>
        <v>0</v>
      </c>
      <c r="D19" s="67">
        <f>SUM(K24:K189)/1000</f>
        <v>0</v>
      </c>
      <c r="E19" s="225" t="s">
        <v>168</v>
      </c>
      <c r="F19" s="225"/>
      <c r="G19" s="225"/>
      <c r="H19" s="225"/>
      <c r="I19" s="225"/>
      <c r="J19" s="53"/>
      <c r="K19" s="53"/>
    </row>
    <row r="20" spans="1:12" ht="55.5" customHeight="1" x14ac:dyDescent="0.25">
      <c r="A20" s="226"/>
      <c r="B20" s="226"/>
      <c r="C20" s="60"/>
      <c r="D20" s="61"/>
      <c r="E20" s="227"/>
      <c r="F20" s="227"/>
      <c r="G20" s="227"/>
      <c r="H20" s="227"/>
      <c r="I20" s="227"/>
      <c r="J20" s="69" t="s">
        <v>53</v>
      </c>
      <c r="K20" s="72">
        <f>C19+D19</f>
        <v>0</v>
      </c>
      <c r="L20" s="70"/>
    </row>
    <row r="21" spans="1:12" ht="14" x14ac:dyDescent="0.3">
      <c r="A21" s="62"/>
      <c r="B21" s="62"/>
      <c r="C21" s="58"/>
      <c r="D21" s="58"/>
      <c r="E21" s="58"/>
      <c r="F21" s="63"/>
      <c r="G21" s="56"/>
      <c r="H21" s="59"/>
      <c r="I21" s="59"/>
      <c r="J21" s="59"/>
      <c r="K21" s="56"/>
    </row>
    <row r="22" spans="1:12" ht="45" customHeight="1" x14ac:dyDescent="0.25">
      <c r="A22" s="56"/>
      <c r="B22" s="56"/>
      <c r="C22" s="56"/>
      <c r="D22" s="56"/>
      <c r="E22" s="56"/>
      <c r="F22" s="56"/>
      <c r="G22" s="56"/>
      <c r="H22" s="64"/>
      <c r="I22" s="71"/>
      <c r="J22" s="221" t="s">
        <v>63</v>
      </c>
      <c r="K22" s="222"/>
    </row>
    <row r="23" spans="1:12" ht="67.5" customHeight="1" x14ac:dyDescent="0.25">
      <c r="A23" s="48" t="s">
        <v>36</v>
      </c>
      <c r="B23" s="48" t="s">
        <v>62</v>
      </c>
      <c r="C23" s="48" t="s">
        <v>29</v>
      </c>
      <c r="D23" s="48" t="s">
        <v>4</v>
      </c>
      <c r="E23" s="48" t="s">
        <v>5</v>
      </c>
      <c r="F23" s="48" t="s">
        <v>6</v>
      </c>
      <c r="G23" s="48" t="s">
        <v>66</v>
      </c>
      <c r="H23" s="48" t="s">
        <v>7</v>
      </c>
      <c r="I23" s="48" t="s">
        <v>8</v>
      </c>
      <c r="J23" s="51" t="s">
        <v>246</v>
      </c>
      <c r="K23" s="48" t="s">
        <v>247</v>
      </c>
    </row>
    <row r="24" spans="1:12" s="7" customFormat="1" ht="46" customHeight="1" x14ac:dyDescent="0.35">
      <c r="A24" s="49"/>
      <c r="B24" s="49"/>
      <c r="C24" s="49"/>
      <c r="D24" s="49"/>
      <c r="E24" s="50" t="e">
        <f>VLOOKUP($D24,'Liste de produits types'!$A$2:$E$142,2,FALSE)</f>
        <v>#N/A</v>
      </c>
      <c r="F24" s="50" t="e">
        <f>VLOOKUP($D24,'Liste de produits types'!$A$2:$E$142,3,FALSE)</f>
        <v>#N/A</v>
      </c>
      <c r="G24" s="50" t="e">
        <f>VLOOKUP($D24,'Liste de produits types'!$A$2:$E$142,4,FALSE)</f>
        <v>#N/A</v>
      </c>
      <c r="H24" s="49"/>
      <c r="I24" s="49"/>
      <c r="J24" s="49"/>
      <c r="K24" s="49"/>
    </row>
    <row r="25" spans="1:12" s="7" customFormat="1" ht="48" customHeight="1" x14ac:dyDescent="0.35">
      <c r="A25" s="49"/>
      <c r="B25" s="49"/>
      <c r="C25" s="49"/>
      <c r="D25" s="49"/>
      <c r="E25" s="50" t="e">
        <f>VLOOKUP($D25,'Liste de produits types'!$A$2:$E$142,2,FALSE)</f>
        <v>#N/A</v>
      </c>
      <c r="F25" s="50" t="e">
        <f>VLOOKUP($D25,'Liste de produits types'!$A$2:$E$142,3,FALSE)</f>
        <v>#N/A</v>
      </c>
      <c r="G25" s="50" t="e">
        <f>VLOOKUP($D25,'Liste de produits types'!$A$2:$E$142,4,FALSE)</f>
        <v>#N/A</v>
      </c>
      <c r="H25" s="49"/>
      <c r="I25" s="49"/>
      <c r="J25" s="49"/>
      <c r="K25" s="49"/>
    </row>
    <row r="26" spans="1:12" s="7" customFormat="1" ht="37.5" customHeight="1" x14ac:dyDescent="0.35">
      <c r="A26" s="49"/>
      <c r="B26" s="49"/>
      <c r="C26" s="49"/>
      <c r="D26" s="49"/>
      <c r="E26" s="50" t="e">
        <f>VLOOKUP($D26,'Liste de produits types'!$A$2:$E$142,2,FALSE)</f>
        <v>#N/A</v>
      </c>
      <c r="F26" s="50" t="e">
        <f>VLOOKUP($D26,'Liste de produits types'!$A$2:$E$142,3,FALSE)</f>
        <v>#N/A</v>
      </c>
      <c r="G26" s="50" t="e">
        <f>VLOOKUP($D26,'Liste de produits types'!$A$2:$E$142,4,FALSE)</f>
        <v>#N/A</v>
      </c>
      <c r="H26" s="49"/>
      <c r="I26" s="49"/>
      <c r="J26" s="49"/>
      <c r="K26" s="49"/>
    </row>
    <row r="27" spans="1:12" s="7" customFormat="1" ht="36" customHeight="1" x14ac:dyDescent="0.35">
      <c r="A27" s="49"/>
      <c r="B27" s="49"/>
      <c r="C27" s="49"/>
      <c r="D27" s="49"/>
      <c r="E27" s="50" t="e">
        <f>VLOOKUP($D27,'Liste de produits types'!$A$2:$E$142,2,FALSE)</f>
        <v>#N/A</v>
      </c>
      <c r="F27" s="50" t="e">
        <f>VLOOKUP($D27,'Liste de produits types'!$A$2:$E$142,3,FALSE)</f>
        <v>#N/A</v>
      </c>
      <c r="G27" s="50" t="e">
        <f>VLOOKUP($D27,'Liste de produits types'!$A$2:$E$142,4,FALSE)</f>
        <v>#N/A</v>
      </c>
      <c r="H27" s="49"/>
      <c r="I27" s="49"/>
      <c r="J27" s="49"/>
      <c r="K27" s="49"/>
    </row>
    <row r="28" spans="1:12" s="7" customFormat="1" ht="32.5" customHeight="1" x14ac:dyDescent="0.35">
      <c r="A28" s="49"/>
      <c r="B28" s="49"/>
      <c r="C28" s="49"/>
      <c r="D28" s="49"/>
      <c r="E28" s="50" t="e">
        <f>VLOOKUP($D28,'Liste de produits types'!$A$2:$E$142,2,FALSE)</f>
        <v>#N/A</v>
      </c>
      <c r="F28" s="50" t="e">
        <f>VLOOKUP($D28,'Liste de produits types'!$A$2:$E$142,3,FALSE)</f>
        <v>#N/A</v>
      </c>
      <c r="G28" s="50" t="e">
        <f>VLOOKUP($D28,'Liste de produits types'!$A$2:$E$142,4,FALSE)</f>
        <v>#N/A</v>
      </c>
      <c r="H28" s="49"/>
      <c r="I28" s="49"/>
      <c r="J28" s="49"/>
      <c r="K28" s="49"/>
    </row>
    <row r="29" spans="1:12" s="7" customFormat="1" ht="34" customHeight="1" x14ac:dyDescent="0.35">
      <c r="A29" s="49"/>
      <c r="B29" s="49"/>
      <c r="C29" s="49"/>
      <c r="D29" s="49"/>
      <c r="E29" s="50" t="e">
        <f>VLOOKUP($D29,'Liste de produits types'!$A$2:$E$142,2,FALSE)</f>
        <v>#N/A</v>
      </c>
      <c r="F29" s="50" t="e">
        <f>VLOOKUP($D29,'Liste de produits types'!$A$2:$E$142,3,FALSE)</f>
        <v>#N/A</v>
      </c>
      <c r="G29" s="50" t="e">
        <f>VLOOKUP($D29,'Liste de produits types'!$A$2:$E$142,4,FALSE)</f>
        <v>#N/A</v>
      </c>
      <c r="H29" s="49"/>
      <c r="I29" s="49"/>
      <c r="J29" s="49"/>
      <c r="K29" s="49"/>
    </row>
    <row r="30" spans="1:12" s="7" customFormat="1" ht="36.5" customHeight="1" x14ac:dyDescent="0.35">
      <c r="A30" s="49"/>
      <c r="B30" s="49"/>
      <c r="C30" s="49"/>
      <c r="D30" s="49"/>
      <c r="E30" s="50" t="e">
        <f>VLOOKUP($D30,'Liste de produits types'!$A$2:$E$142,2,FALSE)</f>
        <v>#N/A</v>
      </c>
      <c r="F30" s="50" t="e">
        <f>VLOOKUP($D30,'Liste de produits types'!$A$2:$E$142,3,FALSE)</f>
        <v>#N/A</v>
      </c>
      <c r="G30" s="50" t="e">
        <f>VLOOKUP($D30,'Liste de produits types'!$A$2:$E$142,4,FALSE)</f>
        <v>#N/A</v>
      </c>
      <c r="H30" s="49"/>
      <c r="I30" s="49"/>
      <c r="J30" s="49"/>
      <c r="K30" s="49"/>
    </row>
    <row r="31" spans="1:12" s="7" customFormat="1" ht="25.5" customHeight="1" x14ac:dyDescent="0.35">
      <c r="A31" s="49"/>
      <c r="B31" s="49"/>
      <c r="C31" s="49"/>
      <c r="D31" s="49"/>
      <c r="E31" s="50" t="e">
        <f>VLOOKUP($D31,'Liste de produits types'!$A$2:$E$142,2,FALSE)</f>
        <v>#N/A</v>
      </c>
      <c r="F31" s="50" t="e">
        <f>VLOOKUP($D31,'Liste de produits types'!$A$2:$E$142,3,FALSE)</f>
        <v>#N/A</v>
      </c>
      <c r="G31" s="50" t="e">
        <f>VLOOKUP($D31,'Liste de produits types'!$A$2:$E$142,4,FALSE)</f>
        <v>#N/A</v>
      </c>
      <c r="H31" s="49"/>
      <c r="I31" s="49"/>
      <c r="J31" s="49"/>
      <c r="K31" s="49"/>
    </row>
    <row r="32" spans="1:12" s="7" customFormat="1" ht="25.5" customHeight="1" x14ac:dyDescent="0.35">
      <c r="A32" s="49"/>
      <c r="B32" s="49"/>
      <c r="C32" s="49"/>
      <c r="D32" s="49"/>
      <c r="E32" s="50" t="e">
        <f>VLOOKUP($D32,'Liste de produits types'!$A$2:$E$142,2,FALSE)</f>
        <v>#N/A</v>
      </c>
      <c r="F32" s="50" t="e">
        <f>VLOOKUP($D32,'Liste de produits types'!$A$2:$E$142,3,FALSE)</f>
        <v>#N/A</v>
      </c>
      <c r="G32" s="50" t="e">
        <f>VLOOKUP($D32,'Liste de produits types'!$A$2:$E$142,4,FALSE)</f>
        <v>#N/A</v>
      </c>
      <c r="H32" s="49"/>
      <c r="I32" s="49"/>
      <c r="J32" s="49"/>
      <c r="K32" s="49"/>
    </row>
    <row r="33" spans="1:11" s="7" customFormat="1" ht="25.5" customHeight="1" x14ac:dyDescent="0.35">
      <c r="A33" s="49"/>
      <c r="B33" s="49"/>
      <c r="C33" s="49"/>
      <c r="D33" s="49"/>
      <c r="E33" s="50" t="e">
        <f>VLOOKUP($D33,'Liste de produits types'!$A$2:$E$142,2,FALSE)</f>
        <v>#N/A</v>
      </c>
      <c r="F33" s="50" t="e">
        <f>VLOOKUP($D33,'Liste de produits types'!$A$2:$E$142,3,FALSE)</f>
        <v>#N/A</v>
      </c>
      <c r="G33" s="50" t="e">
        <f>VLOOKUP($D33,'Liste de produits types'!$A$2:$E$142,4,FALSE)</f>
        <v>#N/A</v>
      </c>
      <c r="H33" s="49"/>
      <c r="I33" s="49"/>
      <c r="J33" s="49"/>
      <c r="K33" s="49"/>
    </row>
    <row r="34" spans="1:11" s="7" customFormat="1" ht="25.5" customHeight="1" x14ac:dyDescent="0.35">
      <c r="A34" s="49"/>
      <c r="B34" s="49"/>
      <c r="C34" s="49"/>
      <c r="D34" s="49"/>
      <c r="E34" s="50" t="e">
        <f>VLOOKUP($D34,'Liste de produits types'!$A$2:$E$142,2,FALSE)</f>
        <v>#N/A</v>
      </c>
      <c r="F34" s="50" t="e">
        <f>VLOOKUP($D34,'Liste de produits types'!$A$2:$E$142,3,FALSE)</f>
        <v>#N/A</v>
      </c>
      <c r="G34" s="50" t="e">
        <f>VLOOKUP($D34,'Liste de produits types'!$A$2:$E$142,4,FALSE)</f>
        <v>#N/A</v>
      </c>
      <c r="H34" s="49"/>
      <c r="I34" s="49"/>
      <c r="J34" s="49"/>
      <c r="K34" s="49"/>
    </row>
    <row r="35" spans="1:11" s="7" customFormat="1" ht="25.5" customHeight="1" x14ac:dyDescent="0.35">
      <c r="A35" s="49"/>
      <c r="B35" s="49"/>
      <c r="C35" s="49"/>
      <c r="D35" s="49"/>
      <c r="E35" s="50" t="e">
        <f>VLOOKUP($D35,'Liste de produits types'!$A$2:$E$142,2,FALSE)</f>
        <v>#N/A</v>
      </c>
      <c r="F35" s="50" t="e">
        <f>VLOOKUP($D35,'Liste de produits types'!$A$2:$E$142,3,FALSE)</f>
        <v>#N/A</v>
      </c>
      <c r="G35" s="50" t="e">
        <f>VLOOKUP($D35,'Liste de produits types'!$A$2:$E$142,4,FALSE)</f>
        <v>#N/A</v>
      </c>
      <c r="H35" s="49"/>
      <c r="I35" s="49"/>
      <c r="J35" s="49"/>
      <c r="K35" s="49"/>
    </row>
    <row r="36" spans="1:11" s="7" customFormat="1" ht="25.5" customHeight="1" x14ac:dyDescent="0.35">
      <c r="A36" s="49"/>
      <c r="B36" s="49"/>
      <c r="C36" s="49"/>
      <c r="D36" s="49"/>
      <c r="E36" s="50" t="e">
        <f>VLOOKUP($D36,'Liste de produits types'!$A$2:$E$142,2,FALSE)</f>
        <v>#N/A</v>
      </c>
      <c r="F36" s="50" t="e">
        <f>VLOOKUP($D36,'Liste de produits types'!$A$2:$E$142,3,FALSE)</f>
        <v>#N/A</v>
      </c>
      <c r="G36" s="50" t="e">
        <f>VLOOKUP($D36,'Liste de produits types'!$A$2:$E$142,4,FALSE)</f>
        <v>#N/A</v>
      </c>
      <c r="H36" s="49"/>
      <c r="I36" s="49"/>
      <c r="J36" s="49"/>
      <c r="K36" s="49"/>
    </row>
    <row r="37" spans="1:11" s="7" customFormat="1" ht="25.5" customHeight="1" x14ac:dyDescent="0.35">
      <c r="A37" s="49"/>
      <c r="B37" s="49"/>
      <c r="C37" s="49"/>
      <c r="D37" s="49"/>
      <c r="E37" s="50" t="e">
        <f>VLOOKUP($D37,'Liste de produits types'!$A$2:$E$142,2,FALSE)</f>
        <v>#N/A</v>
      </c>
      <c r="F37" s="50" t="e">
        <f>VLOOKUP($D37,'Liste de produits types'!$A$2:$E$142,3,FALSE)</f>
        <v>#N/A</v>
      </c>
      <c r="G37" s="50" t="e">
        <f>VLOOKUP($D37,'Liste de produits types'!$A$2:$E$142,4,FALSE)</f>
        <v>#N/A</v>
      </c>
      <c r="H37" s="49"/>
      <c r="I37" s="49"/>
      <c r="J37" s="49"/>
      <c r="K37" s="49"/>
    </row>
    <row r="38" spans="1:11" s="7" customFormat="1" ht="25.5" customHeight="1" x14ac:dyDescent="0.35">
      <c r="A38" s="49"/>
      <c r="B38" s="49"/>
      <c r="C38" s="49"/>
      <c r="D38" s="49"/>
      <c r="E38" s="50" t="e">
        <f>VLOOKUP($D38,'Liste de produits types'!$A$2:$E$142,2,FALSE)</f>
        <v>#N/A</v>
      </c>
      <c r="F38" s="50" t="e">
        <f>VLOOKUP($D38,'Liste de produits types'!$A$2:$E$142,3,FALSE)</f>
        <v>#N/A</v>
      </c>
      <c r="G38" s="50" t="e">
        <f>VLOOKUP($D38,'Liste de produits types'!$A$2:$E$142,4,FALSE)</f>
        <v>#N/A</v>
      </c>
      <c r="H38" s="49"/>
      <c r="I38" s="49"/>
      <c r="J38" s="49"/>
      <c r="K38" s="49"/>
    </row>
    <row r="39" spans="1:11" s="7" customFormat="1" ht="25.5" customHeight="1" x14ac:dyDescent="0.35">
      <c r="A39" s="49"/>
      <c r="B39" s="49"/>
      <c r="C39" s="49"/>
      <c r="D39" s="49"/>
      <c r="E39" s="50" t="e">
        <f>VLOOKUP($D39,'Liste de produits types'!$A$2:$E$142,2,FALSE)</f>
        <v>#N/A</v>
      </c>
      <c r="F39" s="50" t="e">
        <f>VLOOKUP($D39,'Liste de produits types'!$A$2:$E$142,3,FALSE)</f>
        <v>#N/A</v>
      </c>
      <c r="G39" s="50" t="e">
        <f>VLOOKUP($D39,'Liste de produits types'!$A$2:$E$142,4,FALSE)</f>
        <v>#N/A</v>
      </c>
      <c r="H39" s="49"/>
      <c r="I39" s="49"/>
      <c r="J39" s="49"/>
      <c r="K39" s="49"/>
    </row>
    <row r="40" spans="1:11" s="7" customFormat="1" ht="25.5" customHeight="1" x14ac:dyDescent="0.35">
      <c r="A40" s="49"/>
      <c r="B40" s="49"/>
      <c r="C40" s="49"/>
      <c r="D40" s="49"/>
      <c r="E40" s="50" t="e">
        <f>VLOOKUP($D40,'Liste de produits types'!$A$2:$E$142,2,FALSE)</f>
        <v>#N/A</v>
      </c>
      <c r="F40" s="50" t="e">
        <f>VLOOKUP($D40,'Liste de produits types'!$A$2:$E$142,3,FALSE)</f>
        <v>#N/A</v>
      </c>
      <c r="G40" s="50" t="e">
        <f>VLOOKUP($D40,'Liste de produits types'!$A$2:$E$142,4,FALSE)</f>
        <v>#N/A</v>
      </c>
      <c r="H40" s="49"/>
      <c r="I40" s="49"/>
      <c r="J40" s="49"/>
      <c r="K40" s="49"/>
    </row>
    <row r="41" spans="1:11" s="7" customFormat="1" ht="25.5" customHeight="1" x14ac:dyDescent="0.35">
      <c r="A41" s="49"/>
      <c r="B41" s="49"/>
      <c r="C41" s="49"/>
      <c r="D41" s="49"/>
      <c r="E41" s="50" t="e">
        <f>VLOOKUP($D41,'Liste de produits types'!$A$2:$E$142,2,FALSE)</f>
        <v>#N/A</v>
      </c>
      <c r="F41" s="50" t="e">
        <f>VLOOKUP($D41,'Liste de produits types'!$A$2:$E$142,3,FALSE)</f>
        <v>#N/A</v>
      </c>
      <c r="G41" s="50" t="e">
        <f>VLOOKUP($D41,'Liste de produits types'!$A$2:$E$142,4,FALSE)</f>
        <v>#N/A</v>
      </c>
      <c r="H41" s="49"/>
      <c r="I41" s="49"/>
      <c r="J41" s="49"/>
      <c r="K41" s="49"/>
    </row>
    <row r="42" spans="1:11" s="7" customFormat="1" ht="25.5" customHeight="1" x14ac:dyDescent="0.35">
      <c r="A42" s="49"/>
      <c r="B42" s="49"/>
      <c r="C42" s="49"/>
      <c r="D42" s="49"/>
      <c r="E42" s="50" t="e">
        <f>VLOOKUP($D42,'Liste de produits types'!$A$2:$E$142,2,FALSE)</f>
        <v>#N/A</v>
      </c>
      <c r="F42" s="50" t="e">
        <f>VLOOKUP($D42,'Liste de produits types'!$A$2:$E$142,3,FALSE)</f>
        <v>#N/A</v>
      </c>
      <c r="G42" s="50" t="e">
        <f>VLOOKUP($D42,'Liste de produits types'!$A$2:$E$142,4,FALSE)</f>
        <v>#N/A</v>
      </c>
      <c r="H42" s="49"/>
      <c r="I42" s="49"/>
      <c r="J42" s="49"/>
      <c r="K42" s="49"/>
    </row>
    <row r="43" spans="1:11" s="7" customFormat="1" ht="25.5" customHeight="1" x14ac:dyDescent="0.35">
      <c r="A43" s="49"/>
      <c r="B43" s="49"/>
      <c r="C43" s="49"/>
      <c r="D43" s="49"/>
      <c r="E43" s="50" t="e">
        <f>VLOOKUP($D43,'Liste de produits types'!$A$2:$E$142,2,FALSE)</f>
        <v>#N/A</v>
      </c>
      <c r="F43" s="50" t="e">
        <f>VLOOKUP($D43,'Liste de produits types'!$A$2:$E$142,3,FALSE)</f>
        <v>#N/A</v>
      </c>
      <c r="G43" s="50" t="e">
        <f>VLOOKUP($D43,'Liste de produits types'!$A$2:$E$142,4,FALSE)</f>
        <v>#N/A</v>
      </c>
      <c r="H43" s="49"/>
      <c r="I43" s="49"/>
      <c r="J43" s="49"/>
      <c r="K43" s="49"/>
    </row>
    <row r="44" spans="1:11" s="7" customFormat="1" ht="25.5" customHeight="1" x14ac:dyDescent="0.35">
      <c r="A44" s="49"/>
      <c r="B44" s="49"/>
      <c r="C44" s="49"/>
      <c r="D44" s="49"/>
      <c r="E44" s="50" t="e">
        <f>VLOOKUP($D44,'Liste de produits types'!$A$2:$E$142,2,FALSE)</f>
        <v>#N/A</v>
      </c>
      <c r="F44" s="50" t="e">
        <f>VLOOKUP($D44,'Liste de produits types'!$A$2:$E$142,3,FALSE)</f>
        <v>#N/A</v>
      </c>
      <c r="G44" s="50" t="e">
        <f>VLOOKUP($D44,'Liste de produits types'!$A$2:$E$142,4,FALSE)</f>
        <v>#N/A</v>
      </c>
      <c r="H44" s="49"/>
      <c r="I44" s="49"/>
      <c r="J44" s="49"/>
      <c r="K44" s="49"/>
    </row>
    <row r="45" spans="1:11" s="7" customFormat="1" ht="25.5" customHeight="1" x14ac:dyDescent="0.35">
      <c r="A45" s="49"/>
      <c r="B45" s="49"/>
      <c r="C45" s="49"/>
      <c r="D45" s="49"/>
      <c r="E45" s="50" t="e">
        <f>VLOOKUP($D45,'Liste de produits types'!$A$2:$E$142,2,FALSE)</f>
        <v>#N/A</v>
      </c>
      <c r="F45" s="50" t="e">
        <f>VLOOKUP($D45,'Liste de produits types'!$A$2:$E$142,3,FALSE)</f>
        <v>#N/A</v>
      </c>
      <c r="G45" s="50" t="e">
        <f>VLOOKUP($D45,'Liste de produits types'!$A$2:$E$142,4,FALSE)</f>
        <v>#N/A</v>
      </c>
      <c r="H45" s="49"/>
      <c r="I45" s="49"/>
      <c r="J45" s="49"/>
      <c r="K45" s="49"/>
    </row>
    <row r="46" spans="1:11" s="7" customFormat="1" ht="25.5" customHeight="1" x14ac:dyDescent="0.35">
      <c r="A46" s="49"/>
      <c r="B46" s="49"/>
      <c r="C46" s="49"/>
      <c r="D46" s="49"/>
      <c r="E46" s="50" t="e">
        <f>VLOOKUP($D46,'Liste de produits types'!$A$2:$E$142,2,FALSE)</f>
        <v>#N/A</v>
      </c>
      <c r="F46" s="50" t="e">
        <f>VLOOKUP($D46,'Liste de produits types'!$A$2:$E$142,3,FALSE)</f>
        <v>#N/A</v>
      </c>
      <c r="G46" s="50" t="e">
        <f>VLOOKUP($D46,'Liste de produits types'!$A$2:$E$142,4,FALSE)</f>
        <v>#N/A</v>
      </c>
      <c r="H46" s="49"/>
      <c r="I46" s="49"/>
      <c r="J46" s="49"/>
      <c r="K46" s="49"/>
    </row>
    <row r="47" spans="1:11" s="7" customFormat="1" ht="25.5" customHeight="1" x14ac:dyDescent="0.35">
      <c r="A47" s="49"/>
      <c r="B47" s="49"/>
      <c r="C47" s="49"/>
      <c r="D47" s="49"/>
      <c r="E47" s="50" t="e">
        <f>VLOOKUP($D47,'Liste de produits types'!$A$2:$E$142,2,FALSE)</f>
        <v>#N/A</v>
      </c>
      <c r="F47" s="50" t="e">
        <f>VLOOKUP($D47,'Liste de produits types'!$A$2:$E$142,3,FALSE)</f>
        <v>#N/A</v>
      </c>
      <c r="G47" s="50" t="e">
        <f>VLOOKUP($D47,'Liste de produits types'!$A$2:$E$142,4,FALSE)</f>
        <v>#N/A</v>
      </c>
      <c r="H47" s="49"/>
      <c r="I47" s="49"/>
      <c r="J47" s="49"/>
      <c r="K47" s="49"/>
    </row>
    <row r="48" spans="1:11" s="7" customFormat="1" ht="25.5" customHeight="1" x14ac:dyDescent="0.35">
      <c r="A48" s="49"/>
      <c r="B48" s="49"/>
      <c r="C48" s="49"/>
      <c r="D48" s="49"/>
      <c r="E48" s="50" t="e">
        <f>VLOOKUP($D48,'Liste de produits types'!$A$2:$E$142,2,FALSE)</f>
        <v>#N/A</v>
      </c>
      <c r="F48" s="50" t="e">
        <f>VLOOKUP($D48,'Liste de produits types'!$A$2:$E$142,3,FALSE)</f>
        <v>#N/A</v>
      </c>
      <c r="G48" s="50" t="e">
        <f>VLOOKUP($D48,'Liste de produits types'!$A$2:$E$142,4,FALSE)</f>
        <v>#N/A</v>
      </c>
      <c r="H48" s="49"/>
      <c r="I48" s="49"/>
      <c r="J48" s="49"/>
      <c r="K48" s="49"/>
    </row>
    <row r="49" spans="1:11" s="7" customFormat="1" ht="25.5" customHeight="1" x14ac:dyDescent="0.35">
      <c r="A49" s="49"/>
      <c r="B49" s="49"/>
      <c r="C49" s="49"/>
      <c r="D49" s="49"/>
      <c r="E49" s="50" t="e">
        <f>VLOOKUP($D49,'Liste de produits types'!$A$2:$E$142,2,FALSE)</f>
        <v>#N/A</v>
      </c>
      <c r="F49" s="50" t="e">
        <f>VLOOKUP($D49,'Liste de produits types'!$A$2:$E$142,3,FALSE)</f>
        <v>#N/A</v>
      </c>
      <c r="G49" s="50" t="e">
        <f>VLOOKUP($D49,'Liste de produits types'!$A$2:$E$142,4,FALSE)</f>
        <v>#N/A</v>
      </c>
      <c r="H49" s="49"/>
      <c r="I49" s="49"/>
      <c r="J49" s="49"/>
      <c r="K49" s="49"/>
    </row>
    <row r="50" spans="1:11" s="7" customFormat="1" ht="25.5" customHeight="1" x14ac:dyDescent="0.35">
      <c r="A50" s="49"/>
      <c r="B50" s="49"/>
      <c r="C50" s="49"/>
      <c r="D50" s="49"/>
      <c r="E50" s="50" t="e">
        <f>VLOOKUP($D50,'Liste de produits types'!$A$2:$E$142,2,FALSE)</f>
        <v>#N/A</v>
      </c>
      <c r="F50" s="50" t="e">
        <f>VLOOKUP($D50,'Liste de produits types'!$A$2:$E$142,3,FALSE)</f>
        <v>#N/A</v>
      </c>
      <c r="G50" s="50" t="e">
        <f>VLOOKUP($D50,'Liste de produits types'!$A$2:$E$142,4,FALSE)</f>
        <v>#N/A</v>
      </c>
      <c r="H50" s="49"/>
      <c r="I50" s="49"/>
      <c r="J50" s="49"/>
      <c r="K50" s="49"/>
    </row>
    <row r="51" spans="1:11" s="7" customFormat="1" ht="25.5" customHeight="1" x14ac:dyDescent="0.35">
      <c r="A51" s="49"/>
      <c r="B51" s="49"/>
      <c r="C51" s="49"/>
      <c r="D51" s="49"/>
      <c r="E51" s="50" t="e">
        <f>VLOOKUP($D51,'Liste de produits types'!$A$2:$E$142,2,FALSE)</f>
        <v>#N/A</v>
      </c>
      <c r="F51" s="50" t="e">
        <f>VLOOKUP($D51,'Liste de produits types'!$A$2:$E$142,3,FALSE)</f>
        <v>#N/A</v>
      </c>
      <c r="G51" s="50" t="e">
        <f>VLOOKUP($D51,'Liste de produits types'!$A$2:$E$142,4,FALSE)</f>
        <v>#N/A</v>
      </c>
      <c r="H51" s="49"/>
      <c r="I51" s="49"/>
      <c r="J51" s="49"/>
      <c r="K51" s="49"/>
    </row>
    <row r="52" spans="1:11" s="7" customFormat="1" ht="25.5" customHeight="1" x14ac:dyDescent="0.35">
      <c r="A52" s="49"/>
      <c r="B52" s="49"/>
      <c r="C52" s="49"/>
      <c r="D52" s="49"/>
      <c r="E52" s="50" t="e">
        <f>VLOOKUP($D52,'Liste de produits types'!$A$2:$E$142,2,FALSE)</f>
        <v>#N/A</v>
      </c>
      <c r="F52" s="50" t="e">
        <f>VLOOKUP($D52,'Liste de produits types'!$A$2:$E$142,3,FALSE)</f>
        <v>#N/A</v>
      </c>
      <c r="G52" s="50" t="e">
        <f>VLOOKUP($D52,'Liste de produits types'!$A$2:$E$142,4,FALSE)</f>
        <v>#N/A</v>
      </c>
      <c r="H52" s="49"/>
      <c r="I52" s="49"/>
      <c r="J52" s="49"/>
      <c r="K52" s="49"/>
    </row>
    <row r="53" spans="1:11" s="7" customFormat="1" ht="25.5" customHeight="1" x14ac:dyDescent="0.35">
      <c r="A53" s="49"/>
      <c r="B53" s="49"/>
      <c r="C53" s="49"/>
      <c r="D53" s="49"/>
      <c r="E53" s="50" t="e">
        <f>VLOOKUP($D53,'Liste de produits types'!$A$2:$E$142,2,FALSE)</f>
        <v>#N/A</v>
      </c>
      <c r="F53" s="50" t="e">
        <f>VLOOKUP($D53,'Liste de produits types'!$A$2:$E$142,3,FALSE)</f>
        <v>#N/A</v>
      </c>
      <c r="G53" s="50" t="e">
        <f>VLOOKUP($D53,'Liste de produits types'!$A$2:$E$142,4,FALSE)</f>
        <v>#N/A</v>
      </c>
      <c r="H53" s="49"/>
      <c r="I53" s="49"/>
      <c r="J53" s="49"/>
      <c r="K53" s="49"/>
    </row>
    <row r="54" spans="1:11" s="7" customFormat="1" ht="25.5" customHeight="1" x14ac:dyDescent="0.35">
      <c r="A54" s="49"/>
      <c r="B54" s="49"/>
      <c r="C54" s="49"/>
      <c r="D54" s="49"/>
      <c r="E54" s="50" t="e">
        <f>VLOOKUP($D54,'Liste de produits types'!$A$2:$E$142,2,FALSE)</f>
        <v>#N/A</v>
      </c>
      <c r="F54" s="50" t="e">
        <f>VLOOKUP($D54,'Liste de produits types'!$A$2:$E$142,3,FALSE)</f>
        <v>#N/A</v>
      </c>
      <c r="G54" s="50" t="e">
        <f>VLOOKUP($D54,'Liste de produits types'!$A$2:$E$142,4,FALSE)</f>
        <v>#N/A</v>
      </c>
      <c r="H54" s="49"/>
      <c r="I54" s="49"/>
      <c r="J54" s="49"/>
      <c r="K54" s="49"/>
    </row>
    <row r="55" spans="1:11" s="7" customFormat="1" ht="25.5" customHeight="1" x14ac:dyDescent="0.35">
      <c r="A55" s="49"/>
      <c r="B55" s="49"/>
      <c r="C55" s="49"/>
      <c r="D55" s="49"/>
      <c r="E55" s="50" t="e">
        <f>VLOOKUP($D55,'Liste de produits types'!$A$2:$E$142,2,FALSE)</f>
        <v>#N/A</v>
      </c>
      <c r="F55" s="50" t="e">
        <f>VLOOKUP($D55,'Liste de produits types'!$A$2:$E$142,3,FALSE)</f>
        <v>#N/A</v>
      </c>
      <c r="G55" s="50" t="e">
        <f>VLOOKUP($D55,'Liste de produits types'!$A$2:$E$142,4,FALSE)</f>
        <v>#N/A</v>
      </c>
      <c r="H55" s="49"/>
      <c r="I55" s="49"/>
      <c r="J55" s="49"/>
      <c r="K55" s="49"/>
    </row>
    <row r="56" spans="1:11" s="7" customFormat="1" ht="25.5" customHeight="1" x14ac:dyDescent="0.35">
      <c r="A56" s="49"/>
      <c r="B56" s="49"/>
      <c r="C56" s="49"/>
      <c r="D56" s="49"/>
      <c r="E56" s="50" t="e">
        <f>VLOOKUP($D56,'Liste de produits types'!$A$2:$E$142,2,FALSE)</f>
        <v>#N/A</v>
      </c>
      <c r="F56" s="50" t="e">
        <f>VLOOKUP($D56,'Liste de produits types'!$A$2:$E$142,3,FALSE)</f>
        <v>#N/A</v>
      </c>
      <c r="G56" s="50" t="e">
        <f>VLOOKUP($D56,'Liste de produits types'!$A$2:$E$142,4,FALSE)</f>
        <v>#N/A</v>
      </c>
      <c r="H56" s="49"/>
      <c r="I56" s="49"/>
      <c r="J56" s="49"/>
      <c r="K56" s="49"/>
    </row>
    <row r="57" spans="1:11" s="7" customFormat="1" ht="25.5" customHeight="1" x14ac:dyDescent="0.35">
      <c r="A57" s="49"/>
      <c r="B57" s="49"/>
      <c r="C57" s="49"/>
      <c r="D57" s="49"/>
      <c r="E57" s="50" t="e">
        <f>VLOOKUP($D57,'Liste de produits types'!$A$2:$E$142,2,FALSE)</f>
        <v>#N/A</v>
      </c>
      <c r="F57" s="50" t="e">
        <f>VLOOKUP($D57,'Liste de produits types'!$A$2:$E$142,3,FALSE)</f>
        <v>#N/A</v>
      </c>
      <c r="G57" s="50" t="e">
        <f>VLOOKUP($D57,'Liste de produits types'!$A$2:$E$142,4,FALSE)</f>
        <v>#N/A</v>
      </c>
      <c r="H57" s="49"/>
      <c r="I57" s="49"/>
      <c r="J57" s="49"/>
      <c r="K57" s="49"/>
    </row>
    <row r="58" spans="1:11" s="7" customFormat="1" ht="25.5" customHeight="1" x14ac:dyDescent="0.35">
      <c r="A58" s="49"/>
      <c r="B58" s="49"/>
      <c r="C58" s="49"/>
      <c r="D58" s="49"/>
      <c r="E58" s="50" t="e">
        <f>VLOOKUP($D58,'Liste de produits types'!$A$2:$E$142,2,FALSE)</f>
        <v>#N/A</v>
      </c>
      <c r="F58" s="50" t="e">
        <f>VLOOKUP($D58,'Liste de produits types'!$A$2:$E$142,3,FALSE)</f>
        <v>#N/A</v>
      </c>
      <c r="G58" s="50" t="e">
        <f>VLOOKUP($D58,'Liste de produits types'!$A$2:$E$142,4,FALSE)</f>
        <v>#N/A</v>
      </c>
      <c r="H58" s="49"/>
      <c r="I58" s="49"/>
      <c r="J58" s="49"/>
      <c r="K58" s="49"/>
    </row>
    <row r="59" spans="1:11" s="7" customFormat="1" ht="25.5" customHeight="1" x14ac:dyDescent="0.35">
      <c r="A59" s="49"/>
      <c r="B59" s="49"/>
      <c r="C59" s="49"/>
      <c r="D59" s="49"/>
      <c r="E59" s="50" t="e">
        <f>VLOOKUP($D59,'Liste de produits types'!$A$2:$E$142,2,FALSE)</f>
        <v>#N/A</v>
      </c>
      <c r="F59" s="50" t="e">
        <f>VLOOKUP($D59,'Liste de produits types'!$A$2:$E$142,3,FALSE)</f>
        <v>#N/A</v>
      </c>
      <c r="G59" s="50" t="e">
        <f>VLOOKUP($D59,'Liste de produits types'!$A$2:$E$142,4,FALSE)</f>
        <v>#N/A</v>
      </c>
      <c r="H59" s="49"/>
      <c r="I59" s="49"/>
      <c r="J59" s="49"/>
      <c r="K59" s="49"/>
    </row>
    <row r="60" spans="1:11" s="7" customFormat="1" ht="25.5" customHeight="1" x14ac:dyDescent="0.35">
      <c r="A60" s="49"/>
      <c r="B60" s="49"/>
      <c r="C60" s="49"/>
      <c r="D60" s="49"/>
      <c r="E60" s="50" t="e">
        <f>VLOOKUP($D60,'Liste de produits types'!$A$2:$E$142,2,FALSE)</f>
        <v>#N/A</v>
      </c>
      <c r="F60" s="50" t="e">
        <f>VLOOKUP($D60,'Liste de produits types'!$A$2:$E$142,3,FALSE)</f>
        <v>#N/A</v>
      </c>
      <c r="G60" s="50" t="e">
        <f>VLOOKUP($D60,'Liste de produits types'!$A$2:$E$142,4,FALSE)</f>
        <v>#N/A</v>
      </c>
      <c r="H60" s="49"/>
      <c r="I60" s="49"/>
      <c r="J60" s="49"/>
      <c r="K60" s="49"/>
    </row>
    <row r="61" spans="1:11" s="7" customFormat="1" ht="25.5" customHeight="1" x14ac:dyDescent="0.35">
      <c r="A61" s="49"/>
      <c r="B61" s="49"/>
      <c r="C61" s="49"/>
      <c r="D61" s="49"/>
      <c r="E61" s="50" t="e">
        <f>VLOOKUP($D61,'Liste de produits types'!$A$2:$E$142,2,FALSE)</f>
        <v>#N/A</v>
      </c>
      <c r="F61" s="50" t="e">
        <f>VLOOKUP($D61,'Liste de produits types'!$A$2:$E$142,3,FALSE)</f>
        <v>#N/A</v>
      </c>
      <c r="G61" s="50" t="e">
        <f>VLOOKUP($D61,'Liste de produits types'!$A$2:$E$142,4,FALSE)</f>
        <v>#N/A</v>
      </c>
      <c r="H61" s="49"/>
      <c r="I61" s="49"/>
      <c r="J61" s="49"/>
      <c r="K61" s="49"/>
    </row>
    <row r="62" spans="1:11" s="7" customFormat="1" ht="25.5" customHeight="1" x14ac:dyDescent="0.35">
      <c r="A62" s="49"/>
      <c r="B62" s="49"/>
      <c r="C62" s="49"/>
      <c r="D62" s="49"/>
      <c r="E62" s="50" t="e">
        <f>VLOOKUP($D62,'Liste de produits types'!$A$2:$E$142,2,FALSE)</f>
        <v>#N/A</v>
      </c>
      <c r="F62" s="50" t="e">
        <f>VLOOKUP($D62,'Liste de produits types'!$A$2:$E$142,3,FALSE)</f>
        <v>#N/A</v>
      </c>
      <c r="G62" s="50" t="e">
        <f>VLOOKUP($D62,'Liste de produits types'!$A$2:$E$142,4,FALSE)</f>
        <v>#N/A</v>
      </c>
      <c r="H62" s="49"/>
      <c r="I62" s="49"/>
      <c r="J62" s="49"/>
      <c r="K62" s="49"/>
    </row>
    <row r="63" spans="1:11" s="7" customFormat="1" ht="25.5" customHeight="1" x14ac:dyDescent="0.35">
      <c r="A63" s="49"/>
      <c r="B63" s="49"/>
      <c r="C63" s="49"/>
      <c r="D63" s="49"/>
      <c r="E63" s="50" t="e">
        <f>VLOOKUP($D63,'Liste de produits types'!$A$2:$E$142,2,FALSE)</f>
        <v>#N/A</v>
      </c>
      <c r="F63" s="50" t="e">
        <f>VLOOKUP($D63,'Liste de produits types'!$A$2:$E$142,3,FALSE)</f>
        <v>#N/A</v>
      </c>
      <c r="G63" s="50" t="e">
        <f>VLOOKUP($D63,'Liste de produits types'!$A$2:$E$142,4,FALSE)</f>
        <v>#N/A</v>
      </c>
      <c r="H63" s="49"/>
      <c r="I63" s="49"/>
      <c r="J63" s="49"/>
      <c r="K63" s="49"/>
    </row>
    <row r="64" spans="1:11" s="7" customFormat="1" ht="25.5" customHeight="1" x14ac:dyDescent="0.35">
      <c r="A64" s="49"/>
      <c r="B64" s="49"/>
      <c r="C64" s="49"/>
      <c r="D64" s="49"/>
      <c r="E64" s="50" t="e">
        <f>VLOOKUP($D64,'Liste de produits types'!$A$2:$E$142,2,FALSE)</f>
        <v>#N/A</v>
      </c>
      <c r="F64" s="50" t="e">
        <f>VLOOKUP($D64,'Liste de produits types'!$A$2:$E$142,3,FALSE)</f>
        <v>#N/A</v>
      </c>
      <c r="G64" s="50" t="e">
        <f>VLOOKUP($D64,'Liste de produits types'!$A$2:$E$142,4,FALSE)</f>
        <v>#N/A</v>
      </c>
      <c r="H64" s="49"/>
      <c r="I64" s="49"/>
      <c r="J64" s="49"/>
      <c r="K64" s="49"/>
    </row>
    <row r="65" spans="1:11" s="7" customFormat="1" ht="25.5" customHeight="1" x14ac:dyDescent="0.35">
      <c r="A65" s="49"/>
      <c r="B65" s="49"/>
      <c r="C65" s="49"/>
      <c r="D65" s="49"/>
      <c r="E65" s="50" t="e">
        <f>VLOOKUP($D65,'Liste de produits types'!$A$2:$E$142,2,FALSE)</f>
        <v>#N/A</v>
      </c>
      <c r="F65" s="50" t="e">
        <f>VLOOKUP($D65,'Liste de produits types'!$A$2:$E$142,3,FALSE)</f>
        <v>#N/A</v>
      </c>
      <c r="G65" s="50" t="e">
        <f>VLOOKUP($D65,'Liste de produits types'!$A$2:$E$142,4,FALSE)</f>
        <v>#N/A</v>
      </c>
      <c r="H65" s="49"/>
      <c r="I65" s="49"/>
      <c r="J65" s="49"/>
      <c r="K65" s="49"/>
    </row>
    <row r="66" spans="1:11" s="7" customFormat="1" ht="25.5" customHeight="1" x14ac:dyDescent="0.35">
      <c r="A66" s="49"/>
      <c r="B66" s="49"/>
      <c r="C66" s="49"/>
      <c r="D66" s="49"/>
      <c r="E66" s="50" t="e">
        <f>VLOOKUP($D66,'Liste de produits types'!$A$2:$E$142,2,FALSE)</f>
        <v>#N/A</v>
      </c>
      <c r="F66" s="50" t="e">
        <f>VLOOKUP($D66,'Liste de produits types'!$A$2:$E$142,3,FALSE)</f>
        <v>#N/A</v>
      </c>
      <c r="G66" s="50" t="e">
        <f>VLOOKUP($D66,'Liste de produits types'!$A$2:$E$142,4,FALSE)</f>
        <v>#N/A</v>
      </c>
      <c r="H66" s="49"/>
      <c r="I66" s="49"/>
      <c r="J66" s="49"/>
      <c r="K66" s="49"/>
    </row>
    <row r="67" spans="1:11" s="7" customFormat="1" ht="25.5" customHeight="1" x14ac:dyDescent="0.35">
      <c r="A67" s="49"/>
      <c r="B67" s="49"/>
      <c r="C67" s="49"/>
      <c r="D67" s="49"/>
      <c r="E67" s="50" t="e">
        <f>VLOOKUP($D67,'Liste de produits types'!$A$2:$E$142,2,FALSE)</f>
        <v>#N/A</v>
      </c>
      <c r="F67" s="50" t="e">
        <f>VLOOKUP($D67,'Liste de produits types'!$A$2:$E$142,3,FALSE)</f>
        <v>#N/A</v>
      </c>
      <c r="G67" s="50" t="e">
        <f>VLOOKUP($D67,'Liste de produits types'!$A$2:$E$142,4,FALSE)</f>
        <v>#N/A</v>
      </c>
      <c r="H67" s="49"/>
      <c r="I67" s="49"/>
      <c r="J67" s="49"/>
      <c r="K67" s="49"/>
    </row>
    <row r="68" spans="1:11" s="7" customFormat="1" ht="25.5" customHeight="1" x14ac:dyDescent="0.35">
      <c r="A68" s="49"/>
      <c r="B68" s="49"/>
      <c r="C68" s="49"/>
      <c r="D68" s="49"/>
      <c r="E68" s="50" t="e">
        <f>VLOOKUP($D68,'Liste de produits types'!$A$2:$E$142,2,FALSE)</f>
        <v>#N/A</v>
      </c>
      <c r="F68" s="50" t="e">
        <f>VLOOKUP($D68,'Liste de produits types'!$A$2:$E$142,3,FALSE)</f>
        <v>#N/A</v>
      </c>
      <c r="G68" s="50" t="e">
        <f>VLOOKUP($D68,'Liste de produits types'!$A$2:$E$142,4,FALSE)</f>
        <v>#N/A</v>
      </c>
      <c r="H68" s="49"/>
      <c r="I68" s="49"/>
      <c r="J68" s="49"/>
      <c r="K68" s="49"/>
    </row>
    <row r="69" spans="1:11" s="7" customFormat="1" ht="25.5" customHeight="1" x14ac:dyDescent="0.35">
      <c r="A69" s="49"/>
      <c r="B69" s="49"/>
      <c r="C69" s="49"/>
      <c r="D69" s="49"/>
      <c r="E69" s="50" t="e">
        <f>VLOOKUP($D69,'Liste de produits types'!$A$2:$E$142,2,FALSE)</f>
        <v>#N/A</v>
      </c>
      <c r="F69" s="50" t="e">
        <f>VLOOKUP($D69,'Liste de produits types'!$A$2:$E$142,3,FALSE)</f>
        <v>#N/A</v>
      </c>
      <c r="G69" s="50" t="e">
        <f>VLOOKUP($D69,'Liste de produits types'!$A$2:$E$142,4,FALSE)</f>
        <v>#N/A</v>
      </c>
      <c r="H69" s="49"/>
      <c r="I69" s="49"/>
      <c r="J69" s="49"/>
      <c r="K69" s="49"/>
    </row>
    <row r="70" spans="1:11" s="7" customFormat="1" ht="25.5" customHeight="1" x14ac:dyDescent="0.35">
      <c r="A70" s="49"/>
      <c r="B70" s="49"/>
      <c r="C70" s="49"/>
      <c r="D70" s="49"/>
      <c r="E70" s="50" t="e">
        <f>VLOOKUP($D70,'Liste de produits types'!$A$2:$E$142,2,FALSE)</f>
        <v>#N/A</v>
      </c>
      <c r="F70" s="50" t="e">
        <f>VLOOKUP($D70,'Liste de produits types'!$A$2:$E$142,3,FALSE)</f>
        <v>#N/A</v>
      </c>
      <c r="G70" s="50" t="e">
        <f>VLOOKUP($D70,'Liste de produits types'!$A$2:$E$142,4,FALSE)</f>
        <v>#N/A</v>
      </c>
      <c r="H70" s="49"/>
      <c r="I70" s="49"/>
      <c r="J70" s="49"/>
      <c r="K70" s="49"/>
    </row>
    <row r="71" spans="1:11" s="7" customFormat="1" ht="25.5" customHeight="1" x14ac:dyDescent="0.35">
      <c r="A71" s="49"/>
      <c r="B71" s="49"/>
      <c r="C71" s="49"/>
      <c r="D71" s="49"/>
      <c r="E71" s="50" t="e">
        <f>VLOOKUP($D71,'Liste de produits types'!$A$2:$E$142,2,FALSE)</f>
        <v>#N/A</v>
      </c>
      <c r="F71" s="50" t="e">
        <f>VLOOKUP($D71,'Liste de produits types'!$A$2:$E$142,3,FALSE)</f>
        <v>#N/A</v>
      </c>
      <c r="G71" s="50" t="e">
        <f>VLOOKUP($D71,'Liste de produits types'!$A$2:$E$142,4,FALSE)</f>
        <v>#N/A</v>
      </c>
      <c r="H71" s="49"/>
      <c r="I71" s="49"/>
      <c r="J71" s="49"/>
      <c r="K71" s="49"/>
    </row>
    <row r="72" spans="1:11" s="7" customFormat="1" ht="25.5" customHeight="1" x14ac:dyDescent="0.35">
      <c r="A72" s="49"/>
      <c r="B72" s="49"/>
      <c r="C72" s="49"/>
      <c r="D72" s="49"/>
      <c r="E72" s="50" t="e">
        <f>VLOOKUP($D72,'Liste de produits types'!$A$2:$E$142,2,FALSE)</f>
        <v>#N/A</v>
      </c>
      <c r="F72" s="50" t="e">
        <f>VLOOKUP($D72,'Liste de produits types'!$A$2:$E$142,3,FALSE)</f>
        <v>#N/A</v>
      </c>
      <c r="G72" s="50" t="e">
        <f>VLOOKUP($D72,'Liste de produits types'!$A$2:$E$142,4,FALSE)</f>
        <v>#N/A</v>
      </c>
      <c r="H72" s="49"/>
      <c r="I72" s="49"/>
      <c r="J72" s="49"/>
      <c r="K72" s="49"/>
    </row>
    <row r="73" spans="1:11" s="7" customFormat="1" ht="25.5" customHeight="1" x14ac:dyDescent="0.35">
      <c r="A73" s="49"/>
      <c r="B73" s="49"/>
      <c r="C73" s="49"/>
      <c r="D73" s="49"/>
      <c r="E73" s="50" t="e">
        <f>VLOOKUP($D73,'Liste de produits types'!$A$2:$E$142,2,FALSE)</f>
        <v>#N/A</v>
      </c>
      <c r="F73" s="50" t="e">
        <f>VLOOKUP($D73,'Liste de produits types'!$A$2:$E$142,3,FALSE)</f>
        <v>#N/A</v>
      </c>
      <c r="G73" s="50" t="e">
        <f>VLOOKUP($D73,'Liste de produits types'!$A$2:$E$142,4,FALSE)</f>
        <v>#N/A</v>
      </c>
      <c r="H73" s="49"/>
      <c r="I73" s="49"/>
      <c r="J73" s="49"/>
      <c r="K73" s="49"/>
    </row>
    <row r="74" spans="1:11" s="7" customFormat="1" ht="25.5" customHeight="1" x14ac:dyDescent="0.35">
      <c r="A74" s="49"/>
      <c r="B74" s="49"/>
      <c r="C74" s="49"/>
      <c r="D74" s="49"/>
      <c r="E74" s="50" t="e">
        <f>VLOOKUP($D74,'Liste de produits types'!$A$2:$E$142,2,FALSE)</f>
        <v>#N/A</v>
      </c>
      <c r="F74" s="50" t="e">
        <f>VLOOKUP($D74,'Liste de produits types'!$A$2:$E$142,3,FALSE)</f>
        <v>#N/A</v>
      </c>
      <c r="G74" s="50" t="e">
        <f>VLOOKUP($D74,'Liste de produits types'!$A$2:$E$142,4,FALSE)</f>
        <v>#N/A</v>
      </c>
      <c r="H74" s="49"/>
      <c r="I74" s="49"/>
      <c r="J74" s="49"/>
      <c r="K74" s="49"/>
    </row>
    <row r="75" spans="1:11" s="7" customFormat="1" ht="25.5" customHeight="1" x14ac:dyDescent="0.35">
      <c r="A75" s="49"/>
      <c r="B75" s="49"/>
      <c r="C75" s="49"/>
      <c r="D75" s="49"/>
      <c r="E75" s="50" t="e">
        <f>VLOOKUP($D75,'Liste de produits types'!$A$2:$E$142,2,FALSE)</f>
        <v>#N/A</v>
      </c>
      <c r="F75" s="50" t="e">
        <f>VLOOKUP($D75,'Liste de produits types'!$A$2:$E$142,3,FALSE)</f>
        <v>#N/A</v>
      </c>
      <c r="G75" s="50" t="e">
        <f>VLOOKUP($D75,'Liste de produits types'!$A$2:$E$142,4,FALSE)</f>
        <v>#N/A</v>
      </c>
      <c r="H75" s="49"/>
      <c r="I75" s="49"/>
      <c r="J75" s="49"/>
      <c r="K75" s="49"/>
    </row>
    <row r="76" spans="1:11" s="7" customFormat="1" ht="25.5" customHeight="1" x14ac:dyDescent="0.35">
      <c r="A76" s="49"/>
      <c r="B76" s="49"/>
      <c r="C76" s="49"/>
      <c r="D76" s="49"/>
      <c r="E76" s="50" t="e">
        <f>VLOOKUP($D76,'Liste de produits types'!$A$2:$E$142,2,FALSE)</f>
        <v>#N/A</v>
      </c>
      <c r="F76" s="50" t="e">
        <f>VLOOKUP($D76,'Liste de produits types'!$A$2:$E$142,3,FALSE)</f>
        <v>#N/A</v>
      </c>
      <c r="G76" s="50" t="e">
        <f>VLOOKUP($D76,'Liste de produits types'!$A$2:$E$142,4,FALSE)</f>
        <v>#N/A</v>
      </c>
      <c r="H76" s="49"/>
      <c r="I76" s="49"/>
      <c r="J76" s="49"/>
      <c r="K76" s="49"/>
    </row>
    <row r="77" spans="1:11" s="7" customFormat="1" ht="25.5" customHeight="1" x14ac:dyDescent="0.35">
      <c r="A77" s="49"/>
      <c r="B77" s="49"/>
      <c r="C77" s="49"/>
      <c r="D77" s="49"/>
      <c r="E77" s="50" t="e">
        <f>VLOOKUP($D77,'Liste de produits types'!$A$2:$E$142,2,FALSE)</f>
        <v>#N/A</v>
      </c>
      <c r="F77" s="50" t="e">
        <f>VLOOKUP($D77,'Liste de produits types'!$A$2:$E$142,3,FALSE)</f>
        <v>#N/A</v>
      </c>
      <c r="G77" s="50" t="e">
        <f>VLOOKUP($D77,'Liste de produits types'!$A$2:$E$142,4,FALSE)</f>
        <v>#N/A</v>
      </c>
      <c r="H77" s="49"/>
      <c r="I77" s="49"/>
      <c r="J77" s="49"/>
      <c r="K77" s="49"/>
    </row>
    <row r="78" spans="1:11" s="7" customFormat="1" ht="25.5" customHeight="1" x14ac:dyDescent="0.35">
      <c r="A78" s="49"/>
      <c r="B78" s="49"/>
      <c r="C78" s="49"/>
      <c r="D78" s="49"/>
      <c r="E78" s="50" t="e">
        <f>VLOOKUP($D78,'Liste de produits types'!$A$2:$E$142,2,FALSE)</f>
        <v>#N/A</v>
      </c>
      <c r="F78" s="50" t="e">
        <f>VLOOKUP($D78,'Liste de produits types'!$A$2:$E$142,3,FALSE)</f>
        <v>#N/A</v>
      </c>
      <c r="G78" s="50" t="e">
        <f>VLOOKUP($D78,'Liste de produits types'!$A$2:$E$142,4,FALSE)</f>
        <v>#N/A</v>
      </c>
      <c r="H78" s="49"/>
      <c r="I78" s="49"/>
      <c r="J78" s="49"/>
      <c r="K78" s="49"/>
    </row>
    <row r="79" spans="1:11" s="7" customFormat="1" ht="25.5" customHeight="1" x14ac:dyDescent="0.35">
      <c r="A79" s="49"/>
      <c r="B79" s="49"/>
      <c r="C79" s="49"/>
      <c r="D79" s="49"/>
      <c r="E79" s="50" t="e">
        <f>VLOOKUP($D79,'Liste de produits types'!$A$2:$E$142,2,FALSE)</f>
        <v>#N/A</v>
      </c>
      <c r="F79" s="50" t="e">
        <f>VLOOKUP($D79,'Liste de produits types'!$A$2:$E$142,3,FALSE)</f>
        <v>#N/A</v>
      </c>
      <c r="G79" s="50" t="e">
        <f>VLOOKUP($D79,'Liste de produits types'!$A$2:$E$142,4,FALSE)</f>
        <v>#N/A</v>
      </c>
      <c r="H79" s="49"/>
      <c r="I79" s="49"/>
      <c r="J79" s="49"/>
      <c r="K79" s="49"/>
    </row>
    <row r="80" spans="1:11" s="7" customFormat="1" ht="25.5" customHeight="1" x14ac:dyDescent="0.35">
      <c r="A80" s="49"/>
      <c r="B80" s="49"/>
      <c r="C80" s="49"/>
      <c r="D80" s="49"/>
      <c r="E80" s="50" t="e">
        <f>VLOOKUP($D80,'Liste de produits types'!$A$2:$E$142,2,FALSE)</f>
        <v>#N/A</v>
      </c>
      <c r="F80" s="50" t="e">
        <f>VLOOKUP($D80,'Liste de produits types'!$A$2:$E$142,3,FALSE)</f>
        <v>#N/A</v>
      </c>
      <c r="G80" s="50" t="e">
        <f>VLOOKUP($D80,'Liste de produits types'!$A$2:$E$142,4,FALSE)</f>
        <v>#N/A</v>
      </c>
      <c r="H80" s="49"/>
      <c r="I80" s="49"/>
      <c r="J80" s="49"/>
      <c r="K80" s="49"/>
    </row>
    <row r="81" spans="1:11" s="7" customFormat="1" ht="25.5" customHeight="1" x14ac:dyDescent="0.35">
      <c r="A81" s="49"/>
      <c r="B81" s="49"/>
      <c r="C81" s="49"/>
      <c r="D81" s="49"/>
      <c r="E81" s="50" t="e">
        <f>VLOOKUP($D81,'Liste de produits types'!$A$2:$E$142,2,FALSE)</f>
        <v>#N/A</v>
      </c>
      <c r="F81" s="50" t="e">
        <f>VLOOKUP($D81,'Liste de produits types'!$A$2:$E$142,3,FALSE)</f>
        <v>#N/A</v>
      </c>
      <c r="G81" s="50" t="e">
        <f>VLOOKUP($D81,'Liste de produits types'!$A$2:$E$142,4,FALSE)</f>
        <v>#N/A</v>
      </c>
      <c r="H81" s="49"/>
      <c r="I81" s="49"/>
      <c r="J81" s="49"/>
      <c r="K81" s="49"/>
    </row>
    <row r="82" spans="1:11" s="7" customFormat="1" ht="25.5" customHeight="1" x14ac:dyDescent="0.35">
      <c r="A82" s="49"/>
      <c r="B82" s="49"/>
      <c r="C82" s="49"/>
      <c r="D82" s="49"/>
      <c r="E82" s="50" t="e">
        <f>VLOOKUP($D82,'Liste de produits types'!$A$2:$E$142,2,FALSE)</f>
        <v>#N/A</v>
      </c>
      <c r="F82" s="50" t="e">
        <f>VLOOKUP($D82,'Liste de produits types'!$A$2:$E$142,3,FALSE)</f>
        <v>#N/A</v>
      </c>
      <c r="G82" s="50" t="e">
        <f>VLOOKUP($D82,'Liste de produits types'!$A$2:$E$142,4,FALSE)</f>
        <v>#N/A</v>
      </c>
      <c r="H82" s="49"/>
      <c r="I82" s="49"/>
      <c r="J82" s="49"/>
      <c r="K82" s="49"/>
    </row>
    <row r="83" spans="1:11" s="7" customFormat="1" ht="25.5" customHeight="1" x14ac:dyDescent="0.35">
      <c r="A83" s="49"/>
      <c r="B83" s="49"/>
      <c r="C83" s="49"/>
      <c r="D83" s="49"/>
      <c r="E83" s="50" t="e">
        <f>VLOOKUP($D83,'Liste de produits types'!$A$2:$E$142,2,FALSE)</f>
        <v>#N/A</v>
      </c>
      <c r="F83" s="50" t="e">
        <f>VLOOKUP($D83,'Liste de produits types'!$A$2:$E$142,3,FALSE)</f>
        <v>#N/A</v>
      </c>
      <c r="G83" s="50" t="e">
        <f>VLOOKUP($D83,'Liste de produits types'!$A$2:$E$142,4,FALSE)</f>
        <v>#N/A</v>
      </c>
      <c r="H83" s="49"/>
      <c r="I83" s="49"/>
      <c r="J83" s="49"/>
      <c r="K83" s="49"/>
    </row>
    <row r="84" spans="1:11" s="7" customFormat="1" ht="25.5" customHeight="1" x14ac:dyDescent="0.35">
      <c r="A84" s="49"/>
      <c r="B84" s="49"/>
      <c r="C84" s="49"/>
      <c r="D84" s="49"/>
      <c r="E84" s="50" t="e">
        <f>VLOOKUP($D84,'Liste de produits types'!$A$2:$E$142,2,FALSE)</f>
        <v>#N/A</v>
      </c>
      <c r="F84" s="50" t="e">
        <f>VLOOKUP($D84,'Liste de produits types'!$A$2:$E$142,3,FALSE)</f>
        <v>#N/A</v>
      </c>
      <c r="G84" s="50" t="e">
        <f>VLOOKUP($D84,'Liste de produits types'!$A$2:$E$142,4,FALSE)</f>
        <v>#N/A</v>
      </c>
      <c r="H84" s="49"/>
      <c r="I84" s="49"/>
      <c r="J84" s="49"/>
      <c r="K84" s="49"/>
    </row>
    <row r="85" spans="1:11" s="7" customFormat="1" ht="25.5" customHeight="1" x14ac:dyDescent="0.35">
      <c r="A85" s="49"/>
      <c r="B85" s="49"/>
      <c r="C85" s="49"/>
      <c r="D85" s="49"/>
      <c r="E85" s="50" t="e">
        <f>VLOOKUP($D85,'Liste de produits types'!$A$2:$E$142,2,FALSE)</f>
        <v>#N/A</v>
      </c>
      <c r="F85" s="50" t="e">
        <f>VLOOKUP($D85,'Liste de produits types'!$A$2:$E$142,3,FALSE)</f>
        <v>#N/A</v>
      </c>
      <c r="G85" s="50" t="e">
        <f>VLOOKUP($D85,'Liste de produits types'!$A$2:$E$142,4,FALSE)</f>
        <v>#N/A</v>
      </c>
      <c r="H85" s="49"/>
      <c r="I85" s="49"/>
      <c r="J85" s="49"/>
      <c r="K85" s="49"/>
    </row>
    <row r="86" spans="1:11" s="7" customFormat="1" ht="25.5" customHeight="1" x14ac:dyDescent="0.35">
      <c r="A86" s="49"/>
      <c r="B86" s="49"/>
      <c r="C86" s="49"/>
      <c r="D86" s="49"/>
      <c r="E86" s="50" t="e">
        <f>VLOOKUP($D86,'Liste de produits types'!$A$2:$E$142,2,FALSE)</f>
        <v>#N/A</v>
      </c>
      <c r="F86" s="50" t="e">
        <f>VLOOKUP($D86,'Liste de produits types'!$A$2:$E$142,3,FALSE)</f>
        <v>#N/A</v>
      </c>
      <c r="G86" s="50" t="e">
        <f>VLOOKUP($D86,'Liste de produits types'!$A$2:$E$142,4,FALSE)</f>
        <v>#N/A</v>
      </c>
      <c r="H86" s="49"/>
      <c r="I86" s="49"/>
      <c r="J86" s="49"/>
      <c r="K86" s="49"/>
    </row>
    <row r="87" spans="1:11" s="7" customFormat="1" ht="25.5" customHeight="1" x14ac:dyDescent="0.35">
      <c r="A87" s="49"/>
      <c r="B87" s="49"/>
      <c r="C87" s="49"/>
      <c r="D87" s="49"/>
      <c r="E87" s="50" t="e">
        <f>VLOOKUP($D87,'Liste de produits types'!$A$2:$E$142,2,FALSE)</f>
        <v>#N/A</v>
      </c>
      <c r="F87" s="50" t="e">
        <f>VLOOKUP($D87,'Liste de produits types'!$A$2:$E$142,3,FALSE)</f>
        <v>#N/A</v>
      </c>
      <c r="G87" s="50" t="e">
        <f>VLOOKUP($D87,'Liste de produits types'!$A$2:$E$142,4,FALSE)</f>
        <v>#N/A</v>
      </c>
      <c r="H87" s="49"/>
      <c r="I87" s="49"/>
      <c r="J87" s="49"/>
      <c r="K87" s="49"/>
    </row>
    <row r="88" spans="1:11" s="7" customFormat="1" ht="25.5" customHeight="1" x14ac:dyDescent="0.35">
      <c r="A88" s="49"/>
      <c r="B88" s="49"/>
      <c r="C88" s="49"/>
      <c r="D88" s="49"/>
      <c r="E88" s="50" t="e">
        <f>VLOOKUP($D88,'Liste de produits types'!$A$2:$E$142,2,FALSE)</f>
        <v>#N/A</v>
      </c>
      <c r="F88" s="50" t="e">
        <f>VLOOKUP($D88,'Liste de produits types'!$A$2:$E$142,3,FALSE)</f>
        <v>#N/A</v>
      </c>
      <c r="G88" s="50" t="e">
        <f>VLOOKUP($D88,'Liste de produits types'!$A$2:$E$142,4,FALSE)</f>
        <v>#N/A</v>
      </c>
      <c r="H88" s="49"/>
      <c r="I88" s="49"/>
      <c r="J88" s="49"/>
      <c r="K88" s="49"/>
    </row>
    <row r="89" spans="1:11" s="7" customFormat="1" ht="25.5" customHeight="1" x14ac:dyDescent="0.35">
      <c r="A89" s="49"/>
      <c r="B89" s="49"/>
      <c r="C89" s="49"/>
      <c r="D89" s="49"/>
      <c r="E89" s="50" t="e">
        <f>VLOOKUP($D89,'Liste de produits types'!$A$2:$E$142,2,FALSE)</f>
        <v>#N/A</v>
      </c>
      <c r="F89" s="50" t="e">
        <f>VLOOKUP($D89,'Liste de produits types'!$A$2:$E$142,3,FALSE)</f>
        <v>#N/A</v>
      </c>
      <c r="G89" s="50" t="e">
        <f>VLOOKUP($D89,'Liste de produits types'!$A$2:$E$142,4,FALSE)</f>
        <v>#N/A</v>
      </c>
      <c r="H89" s="49"/>
      <c r="I89" s="49"/>
      <c r="J89" s="49"/>
      <c r="K89" s="49"/>
    </row>
    <row r="90" spans="1:11" s="7" customFormat="1" ht="25.5" customHeight="1" x14ac:dyDescent="0.35">
      <c r="A90" s="49"/>
      <c r="B90" s="49"/>
      <c r="C90" s="49"/>
      <c r="D90" s="49"/>
      <c r="E90" s="50" t="e">
        <f>VLOOKUP($D90,'Liste de produits types'!$A$2:$E$142,2,FALSE)</f>
        <v>#N/A</v>
      </c>
      <c r="F90" s="50" t="e">
        <f>VLOOKUP($D90,'Liste de produits types'!$A$2:$E$142,3,FALSE)</f>
        <v>#N/A</v>
      </c>
      <c r="G90" s="50" t="e">
        <f>VLOOKUP($D90,'Liste de produits types'!$A$2:$E$142,4,FALSE)</f>
        <v>#N/A</v>
      </c>
      <c r="H90" s="49"/>
      <c r="I90" s="49"/>
      <c r="J90" s="49"/>
      <c r="K90" s="49"/>
    </row>
    <row r="91" spans="1:11" s="7" customFormat="1" ht="25.5" customHeight="1" x14ac:dyDescent="0.35">
      <c r="A91" s="49"/>
      <c r="B91" s="49"/>
      <c r="C91" s="49"/>
      <c r="D91" s="49"/>
      <c r="E91" s="50" t="e">
        <f>VLOOKUP($D91,'Liste de produits types'!$A$2:$E$142,2,FALSE)</f>
        <v>#N/A</v>
      </c>
      <c r="F91" s="50" t="e">
        <f>VLOOKUP($D91,'Liste de produits types'!$A$2:$E$142,3,FALSE)</f>
        <v>#N/A</v>
      </c>
      <c r="G91" s="50" t="e">
        <f>VLOOKUP($D91,'Liste de produits types'!$A$2:$E$142,4,FALSE)</f>
        <v>#N/A</v>
      </c>
      <c r="H91" s="49"/>
      <c r="I91" s="49"/>
      <c r="J91" s="49"/>
      <c r="K91" s="49"/>
    </row>
    <row r="92" spans="1:11" s="7" customFormat="1" ht="25.5" customHeight="1" x14ac:dyDescent="0.35">
      <c r="A92" s="49"/>
      <c r="B92" s="49"/>
      <c r="C92" s="49"/>
      <c r="D92" s="49"/>
      <c r="E92" s="50" t="e">
        <f>VLOOKUP($D92,'Liste de produits types'!$A$2:$E$142,2,FALSE)</f>
        <v>#N/A</v>
      </c>
      <c r="F92" s="50" t="e">
        <f>VLOOKUP($D92,'Liste de produits types'!$A$2:$E$142,3,FALSE)</f>
        <v>#N/A</v>
      </c>
      <c r="G92" s="50" t="e">
        <f>VLOOKUP($D92,'Liste de produits types'!$A$2:$E$142,4,FALSE)</f>
        <v>#N/A</v>
      </c>
      <c r="H92" s="49"/>
      <c r="I92" s="49"/>
      <c r="J92" s="49"/>
      <c r="K92" s="49"/>
    </row>
    <row r="93" spans="1:11" s="7" customFormat="1" ht="25.5" customHeight="1" x14ac:dyDescent="0.35">
      <c r="A93" s="49"/>
      <c r="B93" s="49"/>
      <c r="C93" s="49"/>
      <c r="D93" s="49"/>
      <c r="E93" s="50" t="e">
        <f>VLOOKUP($D93,'Liste de produits types'!$A$2:$E$142,2,FALSE)</f>
        <v>#N/A</v>
      </c>
      <c r="F93" s="50" t="e">
        <f>VLOOKUP($D93,'Liste de produits types'!$A$2:$E$142,3,FALSE)</f>
        <v>#N/A</v>
      </c>
      <c r="G93" s="50" t="e">
        <f>VLOOKUP($D93,'Liste de produits types'!$A$2:$E$142,4,FALSE)</f>
        <v>#N/A</v>
      </c>
      <c r="H93" s="49"/>
      <c r="I93" s="49"/>
      <c r="J93" s="49"/>
      <c r="K93" s="49"/>
    </row>
    <row r="94" spans="1:11" s="7" customFormat="1" ht="25.5" customHeight="1" x14ac:dyDescent="0.35">
      <c r="A94" s="49"/>
      <c r="B94" s="49"/>
      <c r="C94" s="49"/>
      <c r="D94" s="49"/>
      <c r="E94" s="50" t="e">
        <f>VLOOKUP($D94,'Liste de produits types'!$A$2:$E$142,2,FALSE)</f>
        <v>#N/A</v>
      </c>
      <c r="F94" s="50" t="e">
        <f>VLOOKUP($D94,'Liste de produits types'!$A$2:$E$142,3,FALSE)</f>
        <v>#N/A</v>
      </c>
      <c r="G94" s="50" t="e">
        <f>VLOOKUP($D94,'Liste de produits types'!$A$2:$E$142,4,FALSE)</f>
        <v>#N/A</v>
      </c>
      <c r="H94" s="49"/>
      <c r="I94" s="49"/>
      <c r="J94" s="49"/>
      <c r="K94" s="49"/>
    </row>
    <row r="95" spans="1:11" s="7" customFormat="1" ht="25.5" customHeight="1" x14ac:dyDescent="0.35">
      <c r="A95" s="49"/>
      <c r="B95" s="49"/>
      <c r="C95" s="49"/>
      <c r="D95" s="49"/>
      <c r="E95" s="50" t="e">
        <f>VLOOKUP($D95,'Liste de produits types'!$A$2:$E$142,2,FALSE)</f>
        <v>#N/A</v>
      </c>
      <c r="F95" s="50" t="e">
        <f>VLOOKUP($D95,'Liste de produits types'!$A$2:$E$142,3,FALSE)</f>
        <v>#N/A</v>
      </c>
      <c r="G95" s="50" t="e">
        <f>VLOOKUP($D95,'Liste de produits types'!$A$2:$E$142,4,FALSE)</f>
        <v>#N/A</v>
      </c>
      <c r="H95" s="49"/>
      <c r="I95" s="49"/>
      <c r="J95" s="49"/>
      <c r="K95" s="49"/>
    </row>
    <row r="96" spans="1:11" s="7" customFormat="1" ht="25.5" customHeight="1" x14ac:dyDescent="0.35">
      <c r="A96" s="49"/>
      <c r="B96" s="49"/>
      <c r="C96" s="49"/>
      <c r="D96" s="49"/>
      <c r="E96" s="50" t="e">
        <f>VLOOKUP($D96,'Liste de produits types'!$A$2:$E$142,2,FALSE)</f>
        <v>#N/A</v>
      </c>
      <c r="F96" s="50" t="e">
        <f>VLOOKUP($D96,'Liste de produits types'!$A$2:$E$142,3,FALSE)</f>
        <v>#N/A</v>
      </c>
      <c r="G96" s="50" t="e">
        <f>VLOOKUP($D96,'Liste de produits types'!$A$2:$E$142,4,FALSE)</f>
        <v>#N/A</v>
      </c>
      <c r="H96" s="49"/>
      <c r="I96" s="49"/>
      <c r="J96" s="49"/>
      <c r="K96" s="49"/>
    </row>
    <row r="97" spans="1:11" s="7" customFormat="1" ht="25.5" customHeight="1" x14ac:dyDescent="0.35">
      <c r="A97" s="49"/>
      <c r="B97" s="49"/>
      <c r="C97" s="49"/>
      <c r="D97" s="49"/>
      <c r="E97" s="50" t="e">
        <f>VLOOKUP($D97,'Liste de produits types'!$A$2:$E$142,2,FALSE)</f>
        <v>#N/A</v>
      </c>
      <c r="F97" s="50" t="e">
        <f>VLOOKUP($D97,'Liste de produits types'!$A$2:$E$142,3,FALSE)</f>
        <v>#N/A</v>
      </c>
      <c r="G97" s="50" t="e">
        <f>VLOOKUP($D97,'Liste de produits types'!$A$2:$E$142,4,FALSE)</f>
        <v>#N/A</v>
      </c>
      <c r="H97" s="49"/>
      <c r="I97" s="49"/>
      <c r="J97" s="49"/>
      <c r="K97" s="49"/>
    </row>
    <row r="98" spans="1:11" s="7" customFormat="1" ht="25.5" customHeight="1" x14ac:dyDescent="0.35">
      <c r="A98" s="49"/>
      <c r="B98" s="49"/>
      <c r="C98" s="49"/>
      <c r="D98" s="49"/>
      <c r="E98" s="50" t="e">
        <f>VLOOKUP($D98,'Liste de produits types'!$A$2:$E$142,2,FALSE)</f>
        <v>#N/A</v>
      </c>
      <c r="F98" s="50" t="e">
        <f>VLOOKUP($D98,'Liste de produits types'!$A$2:$E$142,3,FALSE)</f>
        <v>#N/A</v>
      </c>
      <c r="G98" s="50" t="e">
        <f>VLOOKUP($D98,'Liste de produits types'!$A$2:$E$142,4,FALSE)</f>
        <v>#N/A</v>
      </c>
      <c r="H98" s="49"/>
      <c r="I98" s="49"/>
      <c r="J98" s="49"/>
      <c r="K98" s="49"/>
    </row>
    <row r="99" spans="1:11" s="7" customFormat="1" ht="25.5" customHeight="1" x14ac:dyDescent="0.35">
      <c r="A99" s="49"/>
      <c r="B99" s="49"/>
      <c r="C99" s="49"/>
      <c r="D99" s="49"/>
      <c r="E99" s="50" t="e">
        <f>VLOOKUP($D99,'Liste de produits types'!$A$2:$E$142,2,FALSE)</f>
        <v>#N/A</v>
      </c>
      <c r="F99" s="50" t="e">
        <f>VLOOKUP($D99,'Liste de produits types'!$A$2:$E$142,3,FALSE)</f>
        <v>#N/A</v>
      </c>
      <c r="G99" s="50" t="e">
        <f>VLOOKUP($D99,'Liste de produits types'!$A$2:$E$142,4,FALSE)</f>
        <v>#N/A</v>
      </c>
      <c r="H99" s="49"/>
      <c r="I99" s="49"/>
      <c r="J99" s="49"/>
      <c r="K99" s="49"/>
    </row>
    <row r="100" spans="1:11" s="7" customFormat="1" ht="25.5" customHeight="1" x14ac:dyDescent="0.35">
      <c r="A100" s="49"/>
      <c r="B100" s="49"/>
      <c r="C100" s="49"/>
      <c r="D100" s="49"/>
      <c r="E100" s="50" t="e">
        <f>VLOOKUP($D100,'Liste de produits types'!$A$2:$E$142,2,FALSE)</f>
        <v>#N/A</v>
      </c>
      <c r="F100" s="50" t="e">
        <f>VLOOKUP($D100,'Liste de produits types'!$A$2:$E$142,3,FALSE)</f>
        <v>#N/A</v>
      </c>
      <c r="G100" s="50" t="e">
        <f>VLOOKUP($D100,'Liste de produits types'!$A$2:$E$142,4,FALSE)</f>
        <v>#N/A</v>
      </c>
      <c r="H100" s="49"/>
      <c r="I100" s="49"/>
      <c r="J100" s="49"/>
      <c r="K100" s="49"/>
    </row>
    <row r="101" spans="1:11" s="7" customFormat="1" ht="25.5" customHeight="1" x14ac:dyDescent="0.35">
      <c r="A101" s="49"/>
      <c r="B101" s="49"/>
      <c r="C101" s="49"/>
      <c r="D101" s="49"/>
      <c r="E101" s="50" t="e">
        <f>VLOOKUP($D101,'Liste de produits types'!$A$2:$E$142,2,FALSE)</f>
        <v>#N/A</v>
      </c>
      <c r="F101" s="50" t="e">
        <f>VLOOKUP($D101,'Liste de produits types'!$A$2:$E$142,3,FALSE)</f>
        <v>#N/A</v>
      </c>
      <c r="G101" s="50" t="e">
        <f>VLOOKUP($D101,'Liste de produits types'!$A$2:$E$142,4,FALSE)</f>
        <v>#N/A</v>
      </c>
      <c r="H101" s="49"/>
      <c r="I101" s="49"/>
      <c r="J101" s="49"/>
      <c r="K101" s="49"/>
    </row>
    <row r="102" spans="1:11" s="7" customFormat="1" ht="25.5" customHeight="1" x14ac:dyDescent="0.35">
      <c r="A102" s="49"/>
      <c r="B102" s="49"/>
      <c r="C102" s="49"/>
      <c r="D102" s="49"/>
      <c r="E102" s="50" t="e">
        <f>VLOOKUP($D102,'Liste de produits types'!$A$2:$E$142,2,FALSE)</f>
        <v>#N/A</v>
      </c>
      <c r="F102" s="50" t="e">
        <f>VLOOKUP($D102,'Liste de produits types'!$A$2:$E$142,3,FALSE)</f>
        <v>#N/A</v>
      </c>
      <c r="G102" s="50" t="e">
        <f>VLOOKUP($D102,'Liste de produits types'!$A$2:$E$142,4,FALSE)</f>
        <v>#N/A</v>
      </c>
      <c r="H102" s="49"/>
      <c r="I102" s="49"/>
      <c r="J102" s="49"/>
      <c r="K102" s="49"/>
    </row>
    <row r="103" spans="1:11" s="7" customFormat="1" ht="25.5" customHeight="1" x14ac:dyDescent="0.35">
      <c r="A103" s="49"/>
      <c r="B103" s="49"/>
      <c r="C103" s="49"/>
      <c r="D103" s="49"/>
      <c r="E103" s="50" t="e">
        <f>VLOOKUP($D103,'Liste de produits types'!$A$2:$E$142,2,FALSE)</f>
        <v>#N/A</v>
      </c>
      <c r="F103" s="50" t="e">
        <f>VLOOKUP($D103,'Liste de produits types'!$A$2:$E$142,3,FALSE)</f>
        <v>#N/A</v>
      </c>
      <c r="G103" s="50" t="e">
        <f>VLOOKUP($D103,'Liste de produits types'!$A$2:$E$142,4,FALSE)</f>
        <v>#N/A</v>
      </c>
      <c r="H103" s="49"/>
      <c r="I103" s="49"/>
      <c r="J103" s="49"/>
      <c r="K103" s="49"/>
    </row>
    <row r="104" spans="1:11" s="7" customFormat="1" ht="25.5" customHeight="1" x14ac:dyDescent="0.35">
      <c r="A104" s="49"/>
      <c r="B104" s="49"/>
      <c r="C104" s="49"/>
      <c r="D104" s="49"/>
      <c r="E104" s="50" t="e">
        <f>VLOOKUP($D104,'Liste de produits types'!$A$2:$E$142,2,FALSE)</f>
        <v>#N/A</v>
      </c>
      <c r="F104" s="50" t="e">
        <f>VLOOKUP($D104,'Liste de produits types'!$A$2:$E$142,3,FALSE)</f>
        <v>#N/A</v>
      </c>
      <c r="G104" s="50" t="e">
        <f>VLOOKUP($D104,'Liste de produits types'!$A$2:$E$142,4,FALSE)</f>
        <v>#N/A</v>
      </c>
      <c r="H104" s="49"/>
      <c r="I104" s="49"/>
      <c r="J104" s="49"/>
      <c r="K104" s="49"/>
    </row>
    <row r="105" spans="1:11" s="7" customFormat="1" ht="25.5" customHeight="1" x14ac:dyDescent="0.35">
      <c r="A105" s="49"/>
      <c r="B105" s="49"/>
      <c r="C105" s="49"/>
      <c r="D105" s="49"/>
      <c r="E105" s="50" t="e">
        <f>VLOOKUP($D105,'Liste de produits types'!$A$2:$E$142,2,FALSE)</f>
        <v>#N/A</v>
      </c>
      <c r="F105" s="50" t="e">
        <f>VLOOKUP($D105,'Liste de produits types'!$A$2:$E$142,3,FALSE)</f>
        <v>#N/A</v>
      </c>
      <c r="G105" s="50" t="e">
        <f>VLOOKUP($D105,'Liste de produits types'!$A$2:$E$142,4,FALSE)</f>
        <v>#N/A</v>
      </c>
      <c r="H105" s="49"/>
      <c r="I105" s="49"/>
      <c r="J105" s="49"/>
      <c r="K105" s="49"/>
    </row>
    <row r="106" spans="1:11" s="7" customFormat="1" ht="25.5" customHeight="1" x14ac:dyDescent="0.35">
      <c r="A106" s="49"/>
      <c r="B106" s="49"/>
      <c r="C106" s="49"/>
      <c r="D106" s="49"/>
      <c r="E106" s="50" t="e">
        <f>VLOOKUP($D106,'Liste de produits types'!$A$2:$E$142,2,FALSE)</f>
        <v>#N/A</v>
      </c>
      <c r="F106" s="50" t="e">
        <f>VLOOKUP($D106,'Liste de produits types'!$A$2:$E$142,3,FALSE)</f>
        <v>#N/A</v>
      </c>
      <c r="G106" s="50" t="e">
        <f>VLOOKUP($D106,'Liste de produits types'!$A$2:$E$142,4,FALSE)</f>
        <v>#N/A</v>
      </c>
      <c r="H106" s="49"/>
      <c r="I106" s="49"/>
      <c r="J106" s="49"/>
      <c r="K106" s="49"/>
    </row>
    <row r="107" spans="1:11" s="7" customFormat="1" ht="25.5" customHeight="1" x14ac:dyDescent="0.35">
      <c r="A107" s="49"/>
      <c r="B107" s="49"/>
      <c r="C107" s="49"/>
      <c r="D107" s="49"/>
      <c r="E107" s="50" t="e">
        <f>VLOOKUP($D107,'Liste de produits types'!$A$2:$E$142,2,FALSE)</f>
        <v>#N/A</v>
      </c>
      <c r="F107" s="50" t="e">
        <f>VLOOKUP($D107,'Liste de produits types'!$A$2:$E$142,3,FALSE)</f>
        <v>#N/A</v>
      </c>
      <c r="G107" s="50" t="e">
        <f>VLOOKUP($D107,'Liste de produits types'!$A$2:$E$142,4,FALSE)</f>
        <v>#N/A</v>
      </c>
      <c r="H107" s="49"/>
      <c r="I107" s="49"/>
      <c r="J107" s="49"/>
      <c r="K107" s="49"/>
    </row>
    <row r="108" spans="1:11" s="7" customFormat="1" ht="25.5" customHeight="1" x14ac:dyDescent="0.35">
      <c r="A108" s="49"/>
      <c r="B108" s="49"/>
      <c r="C108" s="49"/>
      <c r="D108" s="49"/>
      <c r="E108" s="50" t="e">
        <f>VLOOKUP($D108,'Liste de produits types'!$A$2:$E$142,2,FALSE)</f>
        <v>#N/A</v>
      </c>
      <c r="F108" s="50" t="e">
        <f>VLOOKUP($D108,'Liste de produits types'!$A$2:$E$142,3,FALSE)</f>
        <v>#N/A</v>
      </c>
      <c r="G108" s="50" t="e">
        <f>VLOOKUP($D108,'Liste de produits types'!$A$2:$E$142,4,FALSE)</f>
        <v>#N/A</v>
      </c>
      <c r="H108" s="49"/>
      <c r="I108" s="49"/>
      <c r="J108" s="49"/>
      <c r="K108" s="49"/>
    </row>
    <row r="109" spans="1:11" s="7" customFormat="1" ht="25.5" customHeight="1" x14ac:dyDescent="0.35">
      <c r="A109" s="49"/>
      <c r="B109" s="49"/>
      <c r="C109" s="49"/>
      <c r="D109" s="49"/>
      <c r="E109" s="50" t="e">
        <f>VLOOKUP($D109,'Liste de produits types'!$A$2:$E$142,2,FALSE)</f>
        <v>#N/A</v>
      </c>
      <c r="F109" s="50" t="e">
        <f>VLOOKUP($D109,'Liste de produits types'!$A$2:$E$142,3,FALSE)</f>
        <v>#N/A</v>
      </c>
      <c r="G109" s="50" t="e">
        <f>VLOOKUP($D109,'Liste de produits types'!$A$2:$E$142,4,FALSE)</f>
        <v>#N/A</v>
      </c>
      <c r="H109" s="49"/>
      <c r="I109" s="49"/>
      <c r="J109" s="49"/>
      <c r="K109" s="49"/>
    </row>
    <row r="110" spans="1:11" s="7" customFormat="1" ht="25.5" customHeight="1" x14ac:dyDescent="0.35">
      <c r="A110" s="49"/>
      <c r="B110" s="49"/>
      <c r="C110" s="49"/>
      <c r="D110" s="49"/>
      <c r="E110" s="50" t="e">
        <f>VLOOKUP($D110,'Liste de produits types'!$A$2:$E$142,2,FALSE)</f>
        <v>#N/A</v>
      </c>
      <c r="F110" s="50" t="e">
        <f>VLOOKUP($D110,'Liste de produits types'!$A$2:$E$142,3,FALSE)</f>
        <v>#N/A</v>
      </c>
      <c r="G110" s="50" t="e">
        <f>VLOOKUP($D110,'Liste de produits types'!$A$2:$E$142,4,FALSE)</f>
        <v>#N/A</v>
      </c>
      <c r="H110" s="49"/>
      <c r="I110" s="49"/>
      <c r="J110" s="49"/>
      <c r="K110" s="49"/>
    </row>
    <row r="111" spans="1:11" s="7" customFormat="1" ht="25.5" customHeight="1" x14ac:dyDescent="0.35">
      <c r="A111" s="49"/>
      <c r="B111" s="49"/>
      <c r="C111" s="49"/>
      <c r="D111" s="49"/>
      <c r="E111" s="50" t="e">
        <f>VLOOKUP($D111,'Liste de produits types'!$A$2:$E$142,2,FALSE)</f>
        <v>#N/A</v>
      </c>
      <c r="F111" s="50" t="e">
        <f>VLOOKUP($D111,'Liste de produits types'!$A$2:$E$142,3,FALSE)</f>
        <v>#N/A</v>
      </c>
      <c r="G111" s="50" t="e">
        <f>VLOOKUP($D111,'Liste de produits types'!$A$2:$E$142,4,FALSE)</f>
        <v>#N/A</v>
      </c>
      <c r="H111" s="49"/>
      <c r="I111" s="49"/>
      <c r="J111" s="49"/>
      <c r="K111" s="49"/>
    </row>
    <row r="112" spans="1:11" s="7" customFormat="1" ht="25.5" customHeight="1" x14ac:dyDescent="0.35">
      <c r="A112" s="49"/>
      <c r="B112" s="49"/>
      <c r="C112" s="49"/>
      <c r="D112" s="49"/>
      <c r="E112" s="50" t="e">
        <f>VLOOKUP($D112,'Liste de produits types'!$A$2:$E$142,2,FALSE)</f>
        <v>#N/A</v>
      </c>
      <c r="F112" s="50" t="e">
        <f>VLOOKUP($D112,'Liste de produits types'!$A$2:$E$142,3,FALSE)</f>
        <v>#N/A</v>
      </c>
      <c r="G112" s="50" t="e">
        <f>VLOOKUP($D112,'Liste de produits types'!$A$2:$E$142,4,FALSE)</f>
        <v>#N/A</v>
      </c>
      <c r="H112" s="49"/>
      <c r="I112" s="49"/>
      <c r="J112" s="49"/>
      <c r="K112" s="49"/>
    </row>
    <row r="113" spans="1:11" s="7" customFormat="1" ht="25.5" customHeight="1" x14ac:dyDescent="0.35">
      <c r="A113" s="49"/>
      <c r="B113" s="49"/>
      <c r="C113" s="49"/>
      <c r="D113" s="49"/>
      <c r="E113" s="50" t="e">
        <f>VLOOKUP($D113,'Liste de produits types'!$A$2:$E$142,2,FALSE)</f>
        <v>#N/A</v>
      </c>
      <c r="F113" s="50" t="e">
        <f>VLOOKUP($D113,'Liste de produits types'!$A$2:$E$142,3,FALSE)</f>
        <v>#N/A</v>
      </c>
      <c r="G113" s="50" t="e">
        <f>VLOOKUP($D113,'Liste de produits types'!$A$2:$E$142,4,FALSE)</f>
        <v>#N/A</v>
      </c>
      <c r="H113" s="49"/>
      <c r="I113" s="49"/>
      <c r="J113" s="49"/>
      <c r="K113" s="49"/>
    </row>
    <row r="114" spans="1:11" s="7" customFormat="1" ht="25.5" customHeight="1" x14ac:dyDescent="0.35">
      <c r="A114" s="49"/>
      <c r="B114" s="49"/>
      <c r="C114" s="49"/>
      <c r="D114" s="49"/>
      <c r="E114" s="50" t="e">
        <f>VLOOKUP($D114,'Liste de produits types'!$A$2:$E$142,2,FALSE)</f>
        <v>#N/A</v>
      </c>
      <c r="F114" s="50" t="e">
        <f>VLOOKUP($D114,'Liste de produits types'!$A$2:$E$142,3,FALSE)</f>
        <v>#N/A</v>
      </c>
      <c r="G114" s="50" t="e">
        <f>VLOOKUP($D114,'Liste de produits types'!$A$2:$E$142,4,FALSE)</f>
        <v>#N/A</v>
      </c>
      <c r="H114" s="49"/>
      <c r="I114" s="49"/>
      <c r="J114" s="49"/>
      <c r="K114" s="49"/>
    </row>
    <row r="115" spans="1:11" s="7" customFormat="1" ht="25.5" customHeight="1" x14ac:dyDescent="0.35">
      <c r="A115" s="49"/>
      <c r="B115" s="49"/>
      <c r="C115" s="49"/>
      <c r="D115" s="49"/>
      <c r="E115" s="50" t="e">
        <f>VLOOKUP($D115,'Liste de produits types'!$A$2:$E$142,2,FALSE)</f>
        <v>#N/A</v>
      </c>
      <c r="F115" s="50" t="e">
        <f>VLOOKUP($D115,'Liste de produits types'!$A$2:$E$142,3,FALSE)</f>
        <v>#N/A</v>
      </c>
      <c r="G115" s="50" t="e">
        <f>VLOOKUP($D115,'Liste de produits types'!$A$2:$E$142,4,FALSE)</f>
        <v>#N/A</v>
      </c>
      <c r="H115" s="49"/>
      <c r="I115" s="49"/>
      <c r="J115" s="49"/>
      <c r="K115" s="49"/>
    </row>
    <row r="116" spans="1:11" s="7" customFormat="1" ht="25.5" customHeight="1" x14ac:dyDescent="0.35">
      <c r="A116" s="49"/>
      <c r="B116" s="49"/>
      <c r="C116" s="49"/>
      <c r="D116" s="49"/>
      <c r="E116" s="50" t="e">
        <f>VLOOKUP($D116,'Liste de produits types'!$A$2:$E$142,2,FALSE)</f>
        <v>#N/A</v>
      </c>
      <c r="F116" s="50" t="e">
        <f>VLOOKUP($D116,'Liste de produits types'!$A$2:$E$142,3,FALSE)</f>
        <v>#N/A</v>
      </c>
      <c r="G116" s="50" t="e">
        <f>VLOOKUP($D116,'Liste de produits types'!$A$2:$E$142,4,FALSE)</f>
        <v>#N/A</v>
      </c>
      <c r="H116" s="49"/>
      <c r="I116" s="49"/>
      <c r="J116" s="49"/>
      <c r="K116" s="49"/>
    </row>
    <row r="117" spans="1:11" s="7" customFormat="1" ht="25.5" customHeight="1" x14ac:dyDescent="0.35">
      <c r="A117" s="49"/>
      <c r="B117" s="49"/>
      <c r="C117" s="49"/>
      <c r="D117" s="49"/>
      <c r="E117" s="50" t="e">
        <f>VLOOKUP($D117,'Liste de produits types'!$A$2:$E$142,2,FALSE)</f>
        <v>#N/A</v>
      </c>
      <c r="F117" s="50" t="e">
        <f>VLOOKUP($D117,'Liste de produits types'!$A$2:$E$142,3,FALSE)</f>
        <v>#N/A</v>
      </c>
      <c r="G117" s="50" t="e">
        <f>VLOOKUP($D117,'Liste de produits types'!$A$2:$E$142,4,FALSE)</f>
        <v>#N/A</v>
      </c>
      <c r="H117" s="49"/>
      <c r="I117" s="49"/>
      <c r="J117" s="49"/>
      <c r="K117" s="49"/>
    </row>
    <row r="118" spans="1:11" s="7" customFormat="1" ht="25.5" customHeight="1" x14ac:dyDescent="0.35">
      <c r="A118" s="49"/>
      <c r="B118" s="49"/>
      <c r="C118" s="49"/>
      <c r="D118" s="49"/>
      <c r="E118" s="50" t="e">
        <f>VLOOKUP($D118,'Liste de produits types'!$A$2:$E$142,2,FALSE)</f>
        <v>#N/A</v>
      </c>
      <c r="F118" s="50" t="e">
        <f>VLOOKUP($D118,'Liste de produits types'!$A$2:$E$142,3,FALSE)</f>
        <v>#N/A</v>
      </c>
      <c r="G118" s="50" t="e">
        <f>VLOOKUP($D118,'Liste de produits types'!$A$2:$E$142,4,FALSE)</f>
        <v>#N/A</v>
      </c>
      <c r="H118" s="49"/>
      <c r="I118" s="49"/>
      <c r="J118" s="49"/>
      <c r="K118" s="49"/>
    </row>
    <row r="119" spans="1:11" s="7" customFormat="1" ht="25.5" customHeight="1" x14ac:dyDescent="0.35">
      <c r="A119" s="49"/>
      <c r="B119" s="49"/>
      <c r="C119" s="49"/>
      <c r="D119" s="49"/>
      <c r="E119" s="50" t="e">
        <f>VLOOKUP($D119,'Liste de produits types'!$A$2:$E$142,2,FALSE)</f>
        <v>#N/A</v>
      </c>
      <c r="F119" s="50" t="e">
        <f>VLOOKUP($D119,'Liste de produits types'!$A$2:$E$142,3,FALSE)</f>
        <v>#N/A</v>
      </c>
      <c r="G119" s="50" t="e">
        <f>VLOOKUP($D119,'Liste de produits types'!$A$2:$E$142,4,FALSE)</f>
        <v>#N/A</v>
      </c>
      <c r="H119" s="49"/>
      <c r="I119" s="49"/>
      <c r="J119" s="49"/>
      <c r="K119" s="49"/>
    </row>
    <row r="120" spans="1:11" s="7" customFormat="1" ht="25.5" customHeight="1" x14ac:dyDescent="0.35">
      <c r="A120" s="49"/>
      <c r="B120" s="49"/>
      <c r="C120" s="49"/>
      <c r="D120" s="49"/>
      <c r="E120" s="50" t="e">
        <f>VLOOKUP($D120,'Liste de produits types'!$A$2:$E$142,2,FALSE)</f>
        <v>#N/A</v>
      </c>
      <c r="F120" s="50" t="e">
        <f>VLOOKUP($D120,'Liste de produits types'!$A$2:$E$142,3,FALSE)</f>
        <v>#N/A</v>
      </c>
      <c r="G120" s="50" t="e">
        <f>VLOOKUP($D120,'Liste de produits types'!$A$2:$E$142,4,FALSE)</f>
        <v>#N/A</v>
      </c>
      <c r="H120" s="49"/>
      <c r="I120" s="49"/>
      <c r="J120" s="49"/>
      <c r="K120" s="49"/>
    </row>
    <row r="121" spans="1:11" s="7" customFormat="1" ht="25.5" customHeight="1" x14ac:dyDescent="0.35">
      <c r="A121" s="49"/>
      <c r="B121" s="49"/>
      <c r="C121" s="49"/>
      <c r="D121" s="49"/>
      <c r="E121" s="50" t="e">
        <f>VLOOKUP($D121,'Liste de produits types'!$A$2:$E$142,2,FALSE)</f>
        <v>#N/A</v>
      </c>
      <c r="F121" s="50" t="e">
        <f>VLOOKUP($D121,'Liste de produits types'!$A$2:$E$142,3,FALSE)</f>
        <v>#N/A</v>
      </c>
      <c r="G121" s="50" t="e">
        <f>VLOOKUP($D121,'Liste de produits types'!$A$2:$E$142,4,FALSE)</f>
        <v>#N/A</v>
      </c>
      <c r="H121" s="49"/>
      <c r="I121" s="49"/>
      <c r="J121" s="49"/>
      <c r="K121" s="49"/>
    </row>
    <row r="122" spans="1:11" s="7" customFormat="1" ht="25.5" customHeight="1" x14ac:dyDescent="0.35">
      <c r="A122" s="49"/>
      <c r="B122" s="49"/>
      <c r="C122" s="49"/>
      <c r="D122" s="49"/>
      <c r="E122" s="50" t="e">
        <f>VLOOKUP($D122,'Liste de produits types'!$A$2:$E$142,2,FALSE)</f>
        <v>#N/A</v>
      </c>
      <c r="F122" s="50" t="e">
        <f>VLOOKUP($D122,'Liste de produits types'!$A$2:$E$142,3,FALSE)</f>
        <v>#N/A</v>
      </c>
      <c r="G122" s="50" t="e">
        <f>VLOOKUP($D122,'Liste de produits types'!$A$2:$E$142,4,FALSE)</f>
        <v>#N/A</v>
      </c>
      <c r="H122" s="49"/>
      <c r="I122" s="49"/>
      <c r="J122" s="49"/>
      <c r="K122" s="49"/>
    </row>
    <row r="123" spans="1:11" s="7" customFormat="1" ht="25.5" customHeight="1" x14ac:dyDescent="0.35">
      <c r="A123" s="49"/>
      <c r="B123" s="49"/>
      <c r="C123" s="49"/>
      <c r="D123" s="49"/>
      <c r="E123" s="50" t="e">
        <f>VLOOKUP($D123,'Liste de produits types'!$A$2:$E$142,2,FALSE)</f>
        <v>#N/A</v>
      </c>
      <c r="F123" s="50" t="e">
        <f>VLOOKUP($D123,'Liste de produits types'!$A$2:$E$142,3,FALSE)</f>
        <v>#N/A</v>
      </c>
      <c r="G123" s="50" t="e">
        <f>VLOOKUP($D123,'Liste de produits types'!$A$2:$E$142,4,FALSE)</f>
        <v>#N/A</v>
      </c>
      <c r="H123" s="49"/>
      <c r="I123" s="49"/>
      <c r="J123" s="49"/>
      <c r="K123" s="49"/>
    </row>
    <row r="124" spans="1:11" s="7" customFormat="1" ht="25.5" customHeight="1" x14ac:dyDescent="0.35">
      <c r="A124" s="49"/>
      <c r="B124" s="49"/>
      <c r="C124" s="49"/>
      <c r="D124" s="49"/>
      <c r="E124" s="50" t="e">
        <f>VLOOKUP($D124,'Liste de produits types'!$A$2:$E$142,2,FALSE)</f>
        <v>#N/A</v>
      </c>
      <c r="F124" s="50" t="e">
        <f>VLOOKUP($D124,'Liste de produits types'!$A$2:$E$142,3,FALSE)</f>
        <v>#N/A</v>
      </c>
      <c r="G124" s="50" t="e">
        <f>VLOOKUP($D124,'Liste de produits types'!$A$2:$E$142,4,FALSE)</f>
        <v>#N/A</v>
      </c>
      <c r="H124" s="49"/>
      <c r="I124" s="49"/>
      <c r="J124" s="49"/>
      <c r="K124" s="49"/>
    </row>
    <row r="125" spans="1:11" s="7" customFormat="1" ht="25.5" customHeight="1" x14ac:dyDescent="0.35">
      <c r="A125" s="49"/>
      <c r="B125" s="49"/>
      <c r="C125" s="49"/>
      <c r="D125" s="49"/>
      <c r="E125" s="50" t="e">
        <f>VLOOKUP($D125,'Liste de produits types'!$A$2:$E$142,2,FALSE)</f>
        <v>#N/A</v>
      </c>
      <c r="F125" s="50" t="e">
        <f>VLOOKUP($D125,'Liste de produits types'!$A$2:$E$142,3,FALSE)</f>
        <v>#N/A</v>
      </c>
      <c r="G125" s="50" t="e">
        <f>VLOOKUP($D125,'Liste de produits types'!$A$2:$E$142,4,FALSE)</f>
        <v>#N/A</v>
      </c>
      <c r="H125" s="49"/>
      <c r="I125" s="49"/>
      <c r="J125" s="49"/>
      <c r="K125" s="49"/>
    </row>
    <row r="126" spans="1:11" s="7" customFormat="1" ht="25.5" customHeight="1" x14ac:dyDescent="0.35">
      <c r="A126" s="49"/>
      <c r="B126" s="49"/>
      <c r="C126" s="49"/>
      <c r="D126" s="49"/>
      <c r="E126" s="50" t="e">
        <f>VLOOKUP($D126,'Liste de produits types'!$A$2:$E$142,2,FALSE)</f>
        <v>#N/A</v>
      </c>
      <c r="F126" s="50" t="e">
        <f>VLOOKUP($D126,'Liste de produits types'!$A$2:$E$142,3,FALSE)</f>
        <v>#N/A</v>
      </c>
      <c r="G126" s="50" t="e">
        <f>VLOOKUP($D126,'Liste de produits types'!$A$2:$E$142,4,FALSE)</f>
        <v>#N/A</v>
      </c>
      <c r="H126" s="49"/>
      <c r="I126" s="49"/>
      <c r="J126" s="49"/>
      <c r="K126" s="49"/>
    </row>
    <row r="127" spans="1:11" s="7" customFormat="1" ht="25.5" customHeight="1" x14ac:dyDescent="0.35">
      <c r="A127" s="49"/>
      <c r="B127" s="49"/>
      <c r="C127" s="49"/>
      <c r="D127" s="49"/>
      <c r="E127" s="50" t="e">
        <f>VLOOKUP($D127,'Liste de produits types'!$A$2:$E$142,2,FALSE)</f>
        <v>#N/A</v>
      </c>
      <c r="F127" s="50" t="e">
        <f>VLOOKUP($D127,'Liste de produits types'!$A$2:$E$142,3,FALSE)</f>
        <v>#N/A</v>
      </c>
      <c r="G127" s="50" t="e">
        <f>VLOOKUP($D127,'Liste de produits types'!$A$2:$E$142,4,FALSE)</f>
        <v>#N/A</v>
      </c>
      <c r="H127" s="49"/>
      <c r="I127" s="49"/>
      <c r="J127" s="49"/>
      <c r="K127" s="49"/>
    </row>
    <row r="128" spans="1:11" s="7" customFormat="1" ht="25.5" customHeight="1" x14ac:dyDescent="0.35">
      <c r="A128" s="49"/>
      <c r="B128" s="49"/>
      <c r="C128" s="49"/>
      <c r="D128" s="49"/>
      <c r="E128" s="50" t="e">
        <f>VLOOKUP($D128,'Liste de produits types'!$A$2:$E$142,2,FALSE)</f>
        <v>#N/A</v>
      </c>
      <c r="F128" s="50" t="e">
        <f>VLOOKUP($D128,'Liste de produits types'!$A$2:$E$142,3,FALSE)</f>
        <v>#N/A</v>
      </c>
      <c r="G128" s="50" t="e">
        <f>VLOOKUP($D128,'Liste de produits types'!$A$2:$E$142,4,FALSE)</f>
        <v>#N/A</v>
      </c>
      <c r="H128" s="49"/>
      <c r="I128" s="49"/>
      <c r="J128" s="49"/>
      <c r="K128" s="49"/>
    </row>
    <row r="129" spans="1:11" s="7" customFormat="1" ht="25.5" customHeight="1" x14ac:dyDescent="0.35">
      <c r="A129" s="49"/>
      <c r="B129" s="49"/>
      <c r="C129" s="49"/>
      <c r="D129" s="49"/>
      <c r="E129" s="50" t="e">
        <f>VLOOKUP($D129,'Liste de produits types'!$A$2:$E$142,2,FALSE)</f>
        <v>#N/A</v>
      </c>
      <c r="F129" s="50" t="e">
        <f>VLOOKUP($D129,'Liste de produits types'!$A$2:$E$142,3,FALSE)</f>
        <v>#N/A</v>
      </c>
      <c r="G129" s="50" t="e">
        <f>VLOOKUP($D129,'Liste de produits types'!$A$2:$E$142,4,FALSE)</f>
        <v>#N/A</v>
      </c>
      <c r="H129" s="49"/>
      <c r="I129" s="49"/>
      <c r="J129" s="49"/>
      <c r="K129" s="49"/>
    </row>
    <row r="130" spans="1:11" s="7" customFormat="1" ht="25.5" customHeight="1" x14ac:dyDescent="0.35">
      <c r="A130" s="49"/>
      <c r="B130" s="49"/>
      <c r="C130" s="49"/>
      <c r="D130" s="49"/>
      <c r="E130" s="50" t="e">
        <f>VLOOKUP($D130,'Liste de produits types'!$A$2:$E$142,2,FALSE)</f>
        <v>#N/A</v>
      </c>
      <c r="F130" s="50" t="e">
        <f>VLOOKUP($D130,'Liste de produits types'!$A$2:$E$142,3,FALSE)</f>
        <v>#N/A</v>
      </c>
      <c r="G130" s="50" t="e">
        <f>VLOOKUP($D130,'Liste de produits types'!$A$2:$E$142,4,FALSE)</f>
        <v>#N/A</v>
      </c>
      <c r="H130" s="49"/>
      <c r="I130" s="49"/>
      <c r="J130" s="49"/>
      <c r="K130" s="49"/>
    </row>
    <row r="131" spans="1:11" s="7" customFormat="1" ht="25.5" customHeight="1" x14ac:dyDescent="0.35">
      <c r="A131" s="49"/>
      <c r="B131" s="49"/>
      <c r="C131" s="49"/>
      <c r="D131" s="49"/>
      <c r="E131" s="50" t="e">
        <f>VLOOKUP($D131,'Liste de produits types'!$A$2:$E$142,2,FALSE)</f>
        <v>#N/A</v>
      </c>
      <c r="F131" s="50" t="e">
        <f>VLOOKUP($D131,'Liste de produits types'!$A$2:$E$142,3,FALSE)</f>
        <v>#N/A</v>
      </c>
      <c r="G131" s="50" t="e">
        <f>VLOOKUP($D131,'Liste de produits types'!$A$2:$E$142,4,FALSE)</f>
        <v>#N/A</v>
      </c>
      <c r="H131" s="49"/>
      <c r="I131" s="49"/>
      <c r="J131" s="49"/>
      <c r="K131" s="49"/>
    </row>
    <row r="132" spans="1:11" s="7" customFormat="1" ht="25.5" customHeight="1" x14ac:dyDescent="0.35">
      <c r="A132" s="49"/>
      <c r="B132" s="49"/>
      <c r="C132" s="49"/>
      <c r="D132" s="49"/>
      <c r="E132" s="50" t="e">
        <f>VLOOKUP($D132,'Liste de produits types'!$A$2:$E$142,2,FALSE)</f>
        <v>#N/A</v>
      </c>
      <c r="F132" s="50" t="e">
        <f>VLOOKUP($D132,'Liste de produits types'!$A$2:$E$142,3,FALSE)</f>
        <v>#N/A</v>
      </c>
      <c r="G132" s="50" t="e">
        <f>VLOOKUP($D132,'Liste de produits types'!$A$2:$E$142,4,FALSE)</f>
        <v>#N/A</v>
      </c>
      <c r="H132" s="49"/>
      <c r="I132" s="49"/>
      <c r="J132" s="49"/>
      <c r="K132" s="49"/>
    </row>
    <row r="133" spans="1:11" s="7" customFormat="1" ht="25.5" customHeight="1" x14ac:dyDescent="0.35">
      <c r="A133" s="49"/>
      <c r="B133" s="49"/>
      <c r="C133" s="49"/>
      <c r="D133" s="49"/>
      <c r="E133" s="50" t="e">
        <f>VLOOKUP($D133,'Liste de produits types'!$A$2:$E$142,2,FALSE)</f>
        <v>#N/A</v>
      </c>
      <c r="F133" s="50" t="e">
        <f>VLOOKUP($D133,'Liste de produits types'!$A$2:$E$142,3,FALSE)</f>
        <v>#N/A</v>
      </c>
      <c r="G133" s="50" t="e">
        <f>VLOOKUP($D133,'Liste de produits types'!$A$2:$E$142,4,FALSE)</f>
        <v>#N/A</v>
      </c>
      <c r="H133" s="49"/>
      <c r="I133" s="49"/>
      <c r="J133" s="49"/>
      <c r="K133" s="49"/>
    </row>
    <row r="134" spans="1:11" s="7" customFormat="1" ht="25.5" customHeight="1" x14ac:dyDescent="0.35">
      <c r="A134" s="49"/>
      <c r="B134" s="49"/>
      <c r="C134" s="49"/>
      <c r="D134" s="49"/>
      <c r="E134" s="50" t="e">
        <f>VLOOKUP($D134,'Liste de produits types'!$A$2:$E$142,2,FALSE)</f>
        <v>#N/A</v>
      </c>
      <c r="F134" s="50" t="e">
        <f>VLOOKUP($D134,'Liste de produits types'!$A$2:$E$142,3,FALSE)</f>
        <v>#N/A</v>
      </c>
      <c r="G134" s="50" t="e">
        <f>VLOOKUP($D134,'Liste de produits types'!$A$2:$E$142,4,FALSE)</f>
        <v>#N/A</v>
      </c>
      <c r="H134" s="49"/>
      <c r="I134" s="49"/>
      <c r="J134" s="49"/>
      <c r="K134" s="49"/>
    </row>
    <row r="135" spans="1:11" s="7" customFormat="1" ht="25.5" customHeight="1" x14ac:dyDescent="0.35">
      <c r="A135" s="49"/>
      <c r="B135" s="49"/>
      <c r="C135" s="49"/>
      <c r="D135" s="49"/>
      <c r="E135" s="50" t="e">
        <f>VLOOKUP($D135,'Liste de produits types'!$A$2:$E$142,2,FALSE)</f>
        <v>#N/A</v>
      </c>
      <c r="F135" s="50" t="e">
        <f>VLOOKUP($D135,'Liste de produits types'!$A$2:$E$142,3,FALSE)</f>
        <v>#N/A</v>
      </c>
      <c r="G135" s="50" t="e">
        <f>VLOOKUP($D135,'Liste de produits types'!$A$2:$E$142,4,FALSE)</f>
        <v>#N/A</v>
      </c>
      <c r="H135" s="49"/>
      <c r="I135" s="49"/>
      <c r="J135" s="49"/>
      <c r="K135" s="49"/>
    </row>
    <row r="136" spans="1:11" s="7" customFormat="1" ht="25.5" customHeight="1" x14ac:dyDescent="0.35">
      <c r="A136" s="49"/>
      <c r="B136" s="49"/>
      <c r="C136" s="49"/>
      <c r="D136" s="49"/>
      <c r="E136" s="50" t="e">
        <f>VLOOKUP($D136,'Liste de produits types'!$A$2:$E$142,2,FALSE)</f>
        <v>#N/A</v>
      </c>
      <c r="F136" s="50" t="e">
        <f>VLOOKUP($D136,'Liste de produits types'!$A$2:$E$142,3,FALSE)</f>
        <v>#N/A</v>
      </c>
      <c r="G136" s="50" t="e">
        <f>VLOOKUP($D136,'Liste de produits types'!$A$2:$E$142,4,FALSE)</f>
        <v>#N/A</v>
      </c>
      <c r="H136" s="49"/>
      <c r="I136" s="49"/>
      <c r="J136" s="49"/>
      <c r="K136" s="49"/>
    </row>
    <row r="137" spans="1:11" s="7" customFormat="1" ht="25.5" customHeight="1" x14ac:dyDescent="0.35">
      <c r="A137" s="49"/>
      <c r="B137" s="49"/>
      <c r="C137" s="49"/>
      <c r="D137" s="49"/>
      <c r="E137" s="50" t="e">
        <f>VLOOKUP($D137,'Liste de produits types'!$A$2:$E$142,2,FALSE)</f>
        <v>#N/A</v>
      </c>
      <c r="F137" s="50" t="e">
        <f>VLOOKUP($D137,'Liste de produits types'!$A$2:$E$142,3,FALSE)</f>
        <v>#N/A</v>
      </c>
      <c r="G137" s="50" t="e">
        <f>VLOOKUP($D137,'Liste de produits types'!$A$2:$E$142,4,FALSE)</f>
        <v>#N/A</v>
      </c>
      <c r="H137" s="49"/>
      <c r="I137" s="49"/>
      <c r="J137" s="49"/>
      <c r="K137" s="49"/>
    </row>
    <row r="138" spans="1:11" s="7" customFormat="1" ht="25.5" customHeight="1" x14ac:dyDescent="0.35">
      <c r="A138" s="49"/>
      <c r="B138" s="49"/>
      <c r="C138" s="49"/>
      <c r="D138" s="49"/>
      <c r="E138" s="50" t="e">
        <f>VLOOKUP($D138,'Liste de produits types'!$A$2:$E$142,2,FALSE)</f>
        <v>#N/A</v>
      </c>
      <c r="F138" s="50" t="e">
        <f>VLOOKUP($D138,'Liste de produits types'!$A$2:$E$142,3,FALSE)</f>
        <v>#N/A</v>
      </c>
      <c r="G138" s="50" t="e">
        <f>VLOOKUP($D138,'Liste de produits types'!$A$2:$E$142,4,FALSE)</f>
        <v>#N/A</v>
      </c>
      <c r="H138" s="49"/>
      <c r="I138" s="49"/>
      <c r="J138" s="49"/>
      <c r="K138" s="49"/>
    </row>
    <row r="139" spans="1:11" s="7" customFormat="1" ht="25.5" customHeight="1" x14ac:dyDescent="0.35">
      <c r="A139" s="49"/>
      <c r="B139" s="49"/>
      <c r="C139" s="49"/>
      <c r="D139" s="49"/>
      <c r="E139" s="50" t="e">
        <f>VLOOKUP($D139,'Liste de produits types'!$A$2:$E$142,2,FALSE)</f>
        <v>#N/A</v>
      </c>
      <c r="F139" s="50" t="e">
        <f>VLOOKUP($D139,'Liste de produits types'!$A$2:$E$142,3,FALSE)</f>
        <v>#N/A</v>
      </c>
      <c r="G139" s="50" t="e">
        <f>VLOOKUP($D139,'Liste de produits types'!$A$2:$E$142,4,FALSE)</f>
        <v>#N/A</v>
      </c>
      <c r="H139" s="49"/>
      <c r="I139" s="49"/>
      <c r="J139" s="49"/>
      <c r="K139" s="49"/>
    </row>
    <row r="140" spans="1:11" s="7" customFormat="1" ht="25.5" customHeight="1" x14ac:dyDescent="0.35">
      <c r="A140" s="49"/>
      <c r="B140" s="49"/>
      <c r="C140" s="49"/>
      <c r="D140" s="49"/>
      <c r="E140" s="50" t="e">
        <f>VLOOKUP($D140,'Liste de produits types'!$A$2:$E$142,2,FALSE)</f>
        <v>#N/A</v>
      </c>
      <c r="F140" s="50" t="e">
        <f>VLOOKUP($D140,'Liste de produits types'!$A$2:$E$142,3,FALSE)</f>
        <v>#N/A</v>
      </c>
      <c r="G140" s="50" t="e">
        <f>VLOOKUP($D140,'Liste de produits types'!$A$2:$E$142,4,FALSE)</f>
        <v>#N/A</v>
      </c>
      <c r="H140" s="49"/>
      <c r="I140" s="49"/>
      <c r="J140" s="49"/>
      <c r="K140" s="49"/>
    </row>
    <row r="141" spans="1:11" s="7" customFormat="1" ht="25.5" customHeight="1" x14ac:dyDescent="0.35">
      <c r="A141" s="49"/>
      <c r="B141" s="49"/>
      <c r="C141" s="49"/>
      <c r="D141" s="49"/>
      <c r="E141" s="50" t="e">
        <f>VLOOKUP($D141,'Liste de produits types'!$A$2:$E$142,2,FALSE)</f>
        <v>#N/A</v>
      </c>
      <c r="F141" s="50" t="e">
        <f>VLOOKUP($D141,'Liste de produits types'!$A$2:$E$142,3,FALSE)</f>
        <v>#N/A</v>
      </c>
      <c r="G141" s="50" t="e">
        <f>VLOOKUP($D141,'Liste de produits types'!$A$2:$E$142,4,FALSE)</f>
        <v>#N/A</v>
      </c>
      <c r="H141" s="49"/>
      <c r="I141" s="49"/>
      <c r="J141" s="49"/>
      <c r="K141" s="49"/>
    </row>
    <row r="142" spans="1:11" s="7" customFormat="1" ht="25.5" customHeight="1" x14ac:dyDescent="0.35">
      <c r="A142" s="49"/>
      <c r="B142" s="49"/>
      <c r="C142" s="49"/>
      <c r="D142" s="49"/>
      <c r="E142" s="50" t="e">
        <f>VLOOKUP($D142,'Liste de produits types'!$A$2:$E$142,2,FALSE)</f>
        <v>#N/A</v>
      </c>
      <c r="F142" s="50" t="e">
        <f>VLOOKUP($D142,'Liste de produits types'!$A$2:$E$142,3,FALSE)</f>
        <v>#N/A</v>
      </c>
      <c r="G142" s="50" t="e">
        <f>VLOOKUP($D142,'Liste de produits types'!$A$2:$E$142,4,FALSE)</f>
        <v>#N/A</v>
      </c>
      <c r="H142" s="49"/>
      <c r="I142" s="49"/>
      <c r="J142" s="49"/>
      <c r="K142" s="49"/>
    </row>
    <row r="143" spans="1:11" s="7" customFormat="1" ht="25.5" customHeight="1" x14ac:dyDescent="0.35">
      <c r="A143" s="49"/>
      <c r="B143" s="49"/>
      <c r="C143" s="49"/>
      <c r="D143" s="49"/>
      <c r="E143" s="50" t="e">
        <f>VLOOKUP($D143,'Liste de produits types'!$A$2:$E$142,2,FALSE)</f>
        <v>#N/A</v>
      </c>
      <c r="F143" s="50" t="e">
        <f>VLOOKUP($D143,'Liste de produits types'!$A$2:$E$142,3,FALSE)</f>
        <v>#N/A</v>
      </c>
      <c r="G143" s="50" t="e">
        <f>VLOOKUP($D143,'Liste de produits types'!$A$2:$E$142,4,FALSE)</f>
        <v>#N/A</v>
      </c>
      <c r="H143" s="49"/>
      <c r="I143" s="49"/>
      <c r="J143" s="49"/>
      <c r="K143" s="49"/>
    </row>
    <row r="144" spans="1:11" s="7" customFormat="1" ht="25.5" customHeight="1" x14ac:dyDescent="0.35">
      <c r="A144" s="49"/>
      <c r="B144" s="49"/>
      <c r="C144" s="49"/>
      <c r="D144" s="49"/>
      <c r="E144" s="50" t="e">
        <f>VLOOKUP($D144,'Liste de produits types'!$A$2:$E$142,2,FALSE)</f>
        <v>#N/A</v>
      </c>
      <c r="F144" s="50" t="e">
        <f>VLOOKUP($D144,'Liste de produits types'!$A$2:$E$142,3,FALSE)</f>
        <v>#N/A</v>
      </c>
      <c r="G144" s="50" t="e">
        <f>VLOOKUP($D144,'Liste de produits types'!$A$2:$E$142,4,FALSE)</f>
        <v>#N/A</v>
      </c>
      <c r="H144" s="49"/>
      <c r="I144" s="49"/>
      <c r="J144" s="49"/>
      <c r="K144" s="49"/>
    </row>
    <row r="145" spans="1:11" s="7" customFormat="1" ht="25.5" customHeight="1" x14ac:dyDescent="0.35">
      <c r="A145" s="49"/>
      <c r="B145" s="49"/>
      <c r="C145" s="49"/>
      <c r="D145" s="49"/>
      <c r="E145" s="50" t="e">
        <f>VLOOKUP($D145,'Liste de produits types'!$A$2:$E$142,2,FALSE)</f>
        <v>#N/A</v>
      </c>
      <c r="F145" s="50" t="e">
        <f>VLOOKUP($D145,'Liste de produits types'!$A$2:$E$142,3,FALSE)</f>
        <v>#N/A</v>
      </c>
      <c r="G145" s="50" t="e">
        <f>VLOOKUP($D145,'Liste de produits types'!$A$2:$E$142,4,FALSE)</f>
        <v>#N/A</v>
      </c>
      <c r="H145" s="49"/>
      <c r="I145" s="49"/>
      <c r="J145" s="49"/>
      <c r="K145" s="49"/>
    </row>
    <row r="146" spans="1:11" s="7" customFormat="1" ht="25.5" customHeight="1" x14ac:dyDescent="0.35">
      <c r="A146" s="49"/>
      <c r="B146" s="49"/>
      <c r="C146" s="49"/>
      <c r="D146" s="49"/>
      <c r="E146" s="50" t="e">
        <f>VLOOKUP($D146,'Liste de produits types'!$A$2:$E$142,2,FALSE)</f>
        <v>#N/A</v>
      </c>
      <c r="F146" s="50" t="e">
        <f>VLOOKUP($D146,'Liste de produits types'!$A$2:$E$142,3,FALSE)</f>
        <v>#N/A</v>
      </c>
      <c r="G146" s="50" t="e">
        <f>VLOOKUP($D146,'Liste de produits types'!$A$2:$E$142,4,FALSE)</f>
        <v>#N/A</v>
      </c>
      <c r="H146" s="49"/>
      <c r="I146" s="49"/>
      <c r="J146" s="49"/>
      <c r="K146" s="49"/>
    </row>
    <row r="147" spans="1:11" s="7" customFormat="1" ht="25.5" customHeight="1" x14ac:dyDescent="0.35">
      <c r="A147" s="49"/>
      <c r="B147" s="49"/>
      <c r="C147" s="49"/>
      <c r="D147" s="49"/>
      <c r="E147" s="50" t="e">
        <f>VLOOKUP($D147,'Liste de produits types'!$A$2:$E$142,2,FALSE)</f>
        <v>#N/A</v>
      </c>
      <c r="F147" s="50" t="e">
        <f>VLOOKUP($D147,'Liste de produits types'!$A$2:$E$142,3,FALSE)</f>
        <v>#N/A</v>
      </c>
      <c r="G147" s="50" t="e">
        <f>VLOOKUP($D147,'Liste de produits types'!$A$2:$E$142,4,FALSE)</f>
        <v>#N/A</v>
      </c>
      <c r="H147" s="49"/>
      <c r="I147" s="49"/>
      <c r="J147" s="49"/>
      <c r="K147" s="49"/>
    </row>
    <row r="148" spans="1:11" s="7" customFormat="1" ht="25.5" customHeight="1" x14ac:dyDescent="0.35">
      <c r="A148" s="49"/>
      <c r="B148" s="49"/>
      <c r="C148" s="49"/>
      <c r="D148" s="49"/>
      <c r="E148" s="50" t="e">
        <f>VLOOKUP($D148,'Liste de produits types'!$A$2:$E$142,2,FALSE)</f>
        <v>#N/A</v>
      </c>
      <c r="F148" s="50" t="e">
        <f>VLOOKUP($D148,'Liste de produits types'!$A$2:$E$142,3,FALSE)</f>
        <v>#N/A</v>
      </c>
      <c r="G148" s="50" t="e">
        <f>VLOOKUP($D148,'Liste de produits types'!$A$2:$E$142,4,FALSE)</f>
        <v>#N/A</v>
      </c>
      <c r="H148" s="49"/>
      <c r="I148" s="49"/>
      <c r="J148" s="49"/>
      <c r="K148" s="49"/>
    </row>
    <row r="149" spans="1:11" s="7" customFormat="1" ht="25.5" customHeight="1" x14ac:dyDescent="0.35">
      <c r="A149" s="49"/>
      <c r="B149" s="49"/>
      <c r="C149" s="49"/>
      <c r="D149" s="49"/>
      <c r="E149" s="50" t="e">
        <f>VLOOKUP($D149,'Liste de produits types'!$A$2:$E$142,2,FALSE)</f>
        <v>#N/A</v>
      </c>
      <c r="F149" s="50" t="e">
        <f>VLOOKUP($D149,'Liste de produits types'!$A$2:$E$142,3,FALSE)</f>
        <v>#N/A</v>
      </c>
      <c r="G149" s="50" t="e">
        <f>VLOOKUP($D149,'Liste de produits types'!$A$2:$E$142,4,FALSE)</f>
        <v>#N/A</v>
      </c>
      <c r="H149" s="49"/>
      <c r="I149" s="49"/>
      <c r="J149" s="49"/>
      <c r="K149" s="49"/>
    </row>
    <row r="150" spans="1:11" s="7" customFormat="1" ht="25.5" customHeight="1" x14ac:dyDescent="0.35">
      <c r="A150" s="49"/>
      <c r="B150" s="49"/>
      <c r="C150" s="49"/>
      <c r="D150" s="49"/>
      <c r="E150" s="50" t="e">
        <f>VLOOKUP($D150,'Liste de produits types'!$A$2:$E$142,2,FALSE)</f>
        <v>#N/A</v>
      </c>
      <c r="F150" s="50" t="e">
        <f>VLOOKUP($D150,'Liste de produits types'!$A$2:$E$142,3,FALSE)</f>
        <v>#N/A</v>
      </c>
      <c r="G150" s="50" t="e">
        <f>VLOOKUP($D150,'Liste de produits types'!$A$2:$E$142,4,FALSE)</f>
        <v>#N/A</v>
      </c>
      <c r="H150" s="49"/>
      <c r="I150" s="49"/>
      <c r="J150" s="49"/>
      <c r="K150" s="49"/>
    </row>
    <row r="151" spans="1:11" s="7" customFormat="1" ht="25.5" customHeight="1" x14ac:dyDescent="0.35">
      <c r="A151" s="49"/>
      <c r="B151" s="49"/>
      <c r="C151" s="49"/>
      <c r="D151" s="49"/>
      <c r="E151" s="50" t="e">
        <f>VLOOKUP($D151,'Liste de produits types'!$A$2:$E$142,2,FALSE)</f>
        <v>#N/A</v>
      </c>
      <c r="F151" s="50" t="e">
        <f>VLOOKUP($D151,'Liste de produits types'!$A$2:$E$142,3,FALSE)</f>
        <v>#N/A</v>
      </c>
      <c r="G151" s="50" t="e">
        <f>VLOOKUP($D151,'Liste de produits types'!$A$2:$E$142,4,FALSE)</f>
        <v>#N/A</v>
      </c>
      <c r="H151" s="49"/>
      <c r="I151" s="49"/>
      <c r="J151" s="49"/>
      <c r="K151" s="49"/>
    </row>
    <row r="152" spans="1:11" s="7" customFormat="1" ht="25.5" customHeight="1" x14ac:dyDescent="0.35">
      <c r="A152" s="49"/>
      <c r="B152" s="49"/>
      <c r="C152" s="49"/>
      <c r="D152" s="49"/>
      <c r="E152" s="50" t="e">
        <f>VLOOKUP($D152,'Liste de produits types'!$A$2:$E$142,2,FALSE)</f>
        <v>#N/A</v>
      </c>
      <c r="F152" s="50" t="e">
        <f>VLOOKUP($D152,'Liste de produits types'!$A$2:$E$142,3,FALSE)</f>
        <v>#N/A</v>
      </c>
      <c r="G152" s="50" t="e">
        <f>VLOOKUP($D152,'Liste de produits types'!$A$2:$E$142,4,FALSE)</f>
        <v>#N/A</v>
      </c>
      <c r="H152" s="49"/>
      <c r="I152" s="49"/>
      <c r="J152" s="49"/>
      <c r="K152" s="49"/>
    </row>
    <row r="153" spans="1:11" s="7" customFormat="1" ht="25.5" customHeight="1" x14ac:dyDescent="0.35">
      <c r="A153" s="49"/>
      <c r="B153" s="49"/>
      <c r="C153" s="49"/>
      <c r="D153" s="49"/>
      <c r="E153" s="50" t="e">
        <f>VLOOKUP($D153,'Liste de produits types'!$A$2:$E$142,2,FALSE)</f>
        <v>#N/A</v>
      </c>
      <c r="F153" s="50" t="e">
        <f>VLOOKUP($D153,'Liste de produits types'!$A$2:$E$142,3,FALSE)</f>
        <v>#N/A</v>
      </c>
      <c r="G153" s="50" t="e">
        <f>VLOOKUP($D153,'Liste de produits types'!$A$2:$E$142,4,FALSE)</f>
        <v>#N/A</v>
      </c>
      <c r="H153" s="49"/>
      <c r="I153" s="49"/>
      <c r="J153" s="49"/>
      <c r="K153" s="49"/>
    </row>
    <row r="154" spans="1:11" s="7" customFormat="1" ht="25.5" customHeight="1" x14ac:dyDescent="0.35">
      <c r="A154" s="49"/>
      <c r="B154" s="49"/>
      <c r="C154" s="49"/>
      <c r="D154" s="49"/>
      <c r="E154" s="50" t="e">
        <f>VLOOKUP($D154,'Liste de produits types'!$A$2:$E$142,2,FALSE)</f>
        <v>#N/A</v>
      </c>
      <c r="F154" s="50" t="e">
        <f>VLOOKUP($D154,'Liste de produits types'!$A$2:$E$142,3,FALSE)</f>
        <v>#N/A</v>
      </c>
      <c r="G154" s="50" t="e">
        <f>VLOOKUP($D154,'Liste de produits types'!$A$2:$E$142,4,FALSE)</f>
        <v>#N/A</v>
      </c>
      <c r="H154" s="49"/>
      <c r="I154" s="49"/>
      <c r="J154" s="49"/>
      <c r="K154" s="49"/>
    </row>
    <row r="155" spans="1:11" s="7" customFormat="1" ht="25.5" customHeight="1" x14ac:dyDescent="0.35">
      <c r="A155" s="49"/>
      <c r="B155" s="49"/>
      <c r="C155" s="49"/>
      <c r="D155" s="49"/>
      <c r="E155" s="50" t="e">
        <f>VLOOKUP($D155,'Liste de produits types'!$A$2:$E$142,2,FALSE)</f>
        <v>#N/A</v>
      </c>
      <c r="F155" s="50" t="e">
        <f>VLOOKUP($D155,'Liste de produits types'!$A$2:$E$142,3,FALSE)</f>
        <v>#N/A</v>
      </c>
      <c r="G155" s="50" t="e">
        <f>VLOOKUP($D155,'Liste de produits types'!$A$2:$E$142,4,FALSE)</f>
        <v>#N/A</v>
      </c>
      <c r="H155" s="49"/>
      <c r="I155" s="49"/>
      <c r="J155" s="49"/>
      <c r="K155" s="49"/>
    </row>
    <row r="156" spans="1:11" s="7" customFormat="1" ht="25.5" customHeight="1" x14ac:dyDescent="0.35">
      <c r="A156" s="49"/>
      <c r="B156" s="49"/>
      <c r="C156" s="49"/>
      <c r="D156" s="49"/>
      <c r="E156" s="50" t="e">
        <f>VLOOKUP($D156,'Liste de produits types'!$A$2:$E$142,2,FALSE)</f>
        <v>#N/A</v>
      </c>
      <c r="F156" s="50" t="e">
        <f>VLOOKUP($D156,'Liste de produits types'!$A$2:$E$142,3,FALSE)</f>
        <v>#N/A</v>
      </c>
      <c r="G156" s="50" t="e">
        <f>VLOOKUP($D156,'Liste de produits types'!$A$2:$E$142,4,FALSE)</f>
        <v>#N/A</v>
      </c>
      <c r="H156" s="49"/>
      <c r="I156" s="49"/>
      <c r="J156" s="49"/>
      <c r="K156" s="49"/>
    </row>
    <row r="157" spans="1:11" s="7" customFormat="1" ht="25.5" customHeight="1" x14ac:dyDescent="0.35">
      <c r="A157" s="49"/>
      <c r="B157" s="49"/>
      <c r="C157" s="49"/>
      <c r="D157" s="49"/>
      <c r="E157" s="50" t="e">
        <f>VLOOKUP($D157,'Liste de produits types'!$A$2:$E$142,2,FALSE)</f>
        <v>#N/A</v>
      </c>
      <c r="F157" s="50" t="e">
        <f>VLOOKUP($D157,'Liste de produits types'!$A$2:$E$142,3,FALSE)</f>
        <v>#N/A</v>
      </c>
      <c r="G157" s="50" t="e">
        <f>VLOOKUP($D157,'Liste de produits types'!$A$2:$E$142,4,FALSE)</f>
        <v>#N/A</v>
      </c>
      <c r="H157" s="49"/>
      <c r="I157" s="49"/>
      <c r="J157" s="49"/>
      <c r="K157" s="49"/>
    </row>
    <row r="158" spans="1:11" s="7" customFormat="1" ht="25.5" customHeight="1" x14ac:dyDescent="0.35">
      <c r="A158" s="49"/>
      <c r="B158" s="49"/>
      <c r="C158" s="49"/>
      <c r="D158" s="49"/>
      <c r="E158" s="50" t="e">
        <f>VLOOKUP($D158,'Liste de produits types'!$A$2:$E$142,2,FALSE)</f>
        <v>#N/A</v>
      </c>
      <c r="F158" s="50" t="e">
        <f>VLOOKUP($D158,'Liste de produits types'!$A$2:$E$142,3,FALSE)</f>
        <v>#N/A</v>
      </c>
      <c r="G158" s="50" t="e">
        <f>VLOOKUP($D158,'Liste de produits types'!$A$2:$E$142,4,FALSE)</f>
        <v>#N/A</v>
      </c>
      <c r="H158" s="49"/>
      <c r="I158" s="49"/>
      <c r="J158" s="49"/>
      <c r="K158" s="49"/>
    </row>
    <row r="159" spans="1:11" s="7" customFormat="1" ht="25.5" customHeight="1" x14ac:dyDescent="0.35">
      <c r="A159" s="49"/>
      <c r="B159" s="49"/>
      <c r="C159" s="49"/>
      <c r="D159" s="49"/>
      <c r="E159" s="50" t="e">
        <f>VLOOKUP($D159,'Liste de produits types'!$A$2:$E$142,2,FALSE)</f>
        <v>#N/A</v>
      </c>
      <c r="F159" s="50" t="e">
        <f>VLOOKUP($D159,'Liste de produits types'!$A$2:$E$142,3,FALSE)</f>
        <v>#N/A</v>
      </c>
      <c r="G159" s="50" t="e">
        <f>VLOOKUP($D159,'Liste de produits types'!$A$2:$E$142,4,FALSE)</f>
        <v>#N/A</v>
      </c>
      <c r="H159" s="49"/>
      <c r="I159" s="49"/>
      <c r="J159" s="49"/>
      <c r="K159" s="49"/>
    </row>
    <row r="160" spans="1:11" s="7" customFormat="1" ht="25.5" customHeight="1" x14ac:dyDescent="0.35">
      <c r="A160" s="49"/>
      <c r="B160" s="49"/>
      <c r="C160" s="49"/>
      <c r="D160" s="49"/>
      <c r="E160" s="50" t="e">
        <f>VLOOKUP($D160,'Liste de produits types'!$A$2:$E$142,2,FALSE)</f>
        <v>#N/A</v>
      </c>
      <c r="F160" s="50" t="e">
        <f>VLOOKUP($D160,'Liste de produits types'!$A$2:$E$142,3,FALSE)</f>
        <v>#N/A</v>
      </c>
      <c r="G160" s="50" t="e">
        <f>VLOOKUP($D160,'Liste de produits types'!$A$2:$E$142,4,FALSE)</f>
        <v>#N/A</v>
      </c>
      <c r="H160" s="49"/>
      <c r="I160" s="49"/>
      <c r="J160" s="49"/>
      <c r="K160" s="49"/>
    </row>
    <row r="161" spans="1:11" s="7" customFormat="1" ht="25.5" customHeight="1" x14ac:dyDescent="0.35">
      <c r="A161" s="49"/>
      <c r="B161" s="49"/>
      <c r="C161" s="49"/>
      <c r="D161" s="49"/>
      <c r="E161" s="50" t="e">
        <f>VLOOKUP($D161,'Liste de produits types'!$A$2:$E$142,2,FALSE)</f>
        <v>#N/A</v>
      </c>
      <c r="F161" s="50" t="e">
        <f>VLOOKUP($D161,'Liste de produits types'!$A$2:$E$142,3,FALSE)</f>
        <v>#N/A</v>
      </c>
      <c r="G161" s="50" t="e">
        <f>VLOOKUP($D161,'Liste de produits types'!$A$2:$E$142,4,FALSE)</f>
        <v>#N/A</v>
      </c>
      <c r="H161" s="49"/>
      <c r="I161" s="49"/>
      <c r="J161" s="49"/>
      <c r="K161" s="49"/>
    </row>
    <row r="162" spans="1:11" s="7" customFormat="1" ht="25.5" customHeight="1" x14ac:dyDescent="0.35">
      <c r="A162" s="49"/>
      <c r="B162" s="49"/>
      <c r="C162" s="49"/>
      <c r="D162" s="49"/>
      <c r="E162" s="50" t="e">
        <f>VLOOKUP($D162,'Liste de produits types'!$A$2:$E$142,2,FALSE)</f>
        <v>#N/A</v>
      </c>
      <c r="F162" s="50" t="e">
        <f>VLOOKUP($D162,'Liste de produits types'!$A$2:$E$142,3,FALSE)</f>
        <v>#N/A</v>
      </c>
      <c r="G162" s="50" t="e">
        <f>VLOOKUP($D162,'Liste de produits types'!$A$2:$E$142,4,FALSE)</f>
        <v>#N/A</v>
      </c>
      <c r="H162" s="49"/>
      <c r="I162" s="49"/>
      <c r="J162" s="49"/>
      <c r="K162" s="49"/>
    </row>
    <row r="163" spans="1:11" s="7" customFormat="1" ht="25.5" customHeight="1" x14ac:dyDescent="0.35">
      <c r="A163" s="49"/>
      <c r="B163" s="49"/>
      <c r="C163" s="49"/>
      <c r="D163" s="49"/>
      <c r="E163" s="50" t="e">
        <f>VLOOKUP($D163,'Liste de produits types'!$A$2:$E$142,2,FALSE)</f>
        <v>#N/A</v>
      </c>
      <c r="F163" s="50" t="e">
        <f>VLOOKUP($D163,'Liste de produits types'!$A$2:$E$142,3,FALSE)</f>
        <v>#N/A</v>
      </c>
      <c r="G163" s="50" t="e">
        <f>VLOOKUP($D163,'Liste de produits types'!$A$2:$E$142,4,FALSE)</f>
        <v>#N/A</v>
      </c>
      <c r="H163" s="49"/>
      <c r="I163" s="49"/>
      <c r="J163" s="49"/>
      <c r="K163" s="49"/>
    </row>
    <row r="164" spans="1:11" s="7" customFormat="1" ht="25.5" customHeight="1" x14ac:dyDescent="0.35">
      <c r="A164" s="49"/>
      <c r="B164" s="49"/>
      <c r="C164" s="49"/>
      <c r="D164" s="49"/>
      <c r="E164" s="50" t="e">
        <f>VLOOKUP($D164,'Liste de produits types'!$A$2:$E$142,2,FALSE)</f>
        <v>#N/A</v>
      </c>
      <c r="F164" s="50" t="e">
        <f>VLOOKUP($D164,'Liste de produits types'!$A$2:$E$142,3,FALSE)</f>
        <v>#N/A</v>
      </c>
      <c r="G164" s="50" t="e">
        <f>VLOOKUP($D164,'Liste de produits types'!$A$2:$E$142,4,FALSE)</f>
        <v>#N/A</v>
      </c>
      <c r="H164" s="49"/>
      <c r="I164" s="49"/>
      <c r="J164" s="49"/>
      <c r="K164" s="49"/>
    </row>
    <row r="165" spans="1:11" s="7" customFormat="1" ht="25.5" customHeight="1" x14ac:dyDescent="0.35">
      <c r="A165" s="49"/>
      <c r="B165" s="49"/>
      <c r="C165" s="49"/>
      <c r="D165" s="49"/>
      <c r="E165" s="50" t="e">
        <f>VLOOKUP($D165,'Liste de produits types'!$A$2:$E$142,2,FALSE)</f>
        <v>#N/A</v>
      </c>
      <c r="F165" s="50" t="e">
        <f>VLOOKUP($D165,'Liste de produits types'!$A$2:$E$142,3,FALSE)</f>
        <v>#N/A</v>
      </c>
      <c r="G165" s="50" t="e">
        <f>VLOOKUP($D165,'Liste de produits types'!$A$2:$E$142,4,FALSE)</f>
        <v>#N/A</v>
      </c>
      <c r="H165" s="49"/>
      <c r="I165" s="49"/>
      <c r="J165" s="49"/>
      <c r="K165" s="49"/>
    </row>
    <row r="166" spans="1:11" s="7" customFormat="1" ht="25.5" customHeight="1" x14ac:dyDescent="0.35">
      <c r="A166" s="49"/>
      <c r="B166" s="49"/>
      <c r="C166" s="49"/>
      <c r="D166" s="49"/>
      <c r="E166" s="50" t="e">
        <f>VLOOKUP($D166,'Liste de produits types'!$A$2:$E$142,2,FALSE)</f>
        <v>#N/A</v>
      </c>
      <c r="F166" s="50" t="e">
        <f>VLOOKUP($D166,'Liste de produits types'!$A$2:$E$142,3,FALSE)</f>
        <v>#N/A</v>
      </c>
      <c r="G166" s="50" t="e">
        <f>VLOOKUP($D166,'Liste de produits types'!$A$2:$E$142,4,FALSE)</f>
        <v>#N/A</v>
      </c>
      <c r="H166" s="49"/>
      <c r="I166" s="49"/>
      <c r="J166" s="49"/>
      <c r="K166" s="49"/>
    </row>
    <row r="167" spans="1:11" s="7" customFormat="1" ht="25.5" customHeight="1" x14ac:dyDescent="0.35">
      <c r="A167" s="49"/>
      <c r="B167" s="49"/>
      <c r="C167" s="49"/>
      <c r="D167" s="49"/>
      <c r="E167" s="50" t="e">
        <f>VLOOKUP($D167,'Liste de produits types'!$A$2:$E$142,2,FALSE)</f>
        <v>#N/A</v>
      </c>
      <c r="F167" s="50" t="e">
        <f>VLOOKUP($D167,'Liste de produits types'!$A$2:$E$142,3,FALSE)</f>
        <v>#N/A</v>
      </c>
      <c r="G167" s="50" t="e">
        <f>VLOOKUP($D167,'Liste de produits types'!$A$2:$E$142,4,FALSE)</f>
        <v>#N/A</v>
      </c>
      <c r="H167" s="49"/>
      <c r="I167" s="49"/>
      <c r="J167" s="49"/>
      <c r="K167" s="49"/>
    </row>
    <row r="168" spans="1:11" s="7" customFormat="1" ht="25.5" customHeight="1" x14ac:dyDescent="0.35">
      <c r="A168" s="49"/>
      <c r="B168" s="49"/>
      <c r="C168" s="49"/>
      <c r="D168" s="49"/>
      <c r="E168" s="50" t="e">
        <f>VLOOKUP($D168,'Liste de produits types'!$A$2:$E$142,2,FALSE)</f>
        <v>#N/A</v>
      </c>
      <c r="F168" s="50" t="e">
        <f>VLOOKUP($D168,'Liste de produits types'!$A$2:$E$142,3,FALSE)</f>
        <v>#N/A</v>
      </c>
      <c r="G168" s="50" t="e">
        <f>VLOOKUP($D168,'Liste de produits types'!$A$2:$E$142,4,FALSE)</f>
        <v>#N/A</v>
      </c>
      <c r="H168" s="49"/>
      <c r="I168" s="49"/>
      <c r="J168" s="49"/>
      <c r="K168" s="49"/>
    </row>
    <row r="169" spans="1:11" s="7" customFormat="1" ht="25.5" customHeight="1" x14ac:dyDescent="0.35">
      <c r="A169" s="49"/>
      <c r="B169" s="49"/>
      <c r="C169" s="49"/>
      <c r="D169" s="49"/>
      <c r="E169" s="50" t="e">
        <f>VLOOKUP($D169,'Liste de produits types'!$A$2:$E$142,2,FALSE)</f>
        <v>#N/A</v>
      </c>
      <c r="F169" s="50" t="e">
        <f>VLOOKUP($D169,'Liste de produits types'!$A$2:$E$142,3,FALSE)</f>
        <v>#N/A</v>
      </c>
      <c r="G169" s="50" t="e">
        <f>VLOOKUP($D169,'Liste de produits types'!$A$2:$E$142,4,FALSE)</f>
        <v>#N/A</v>
      </c>
      <c r="H169" s="49"/>
      <c r="I169" s="49"/>
      <c r="J169" s="49"/>
      <c r="K169" s="49"/>
    </row>
    <row r="170" spans="1:11" s="7" customFormat="1" ht="25.5" customHeight="1" x14ac:dyDescent="0.35">
      <c r="A170" s="49"/>
      <c r="B170" s="49"/>
      <c r="C170" s="49"/>
      <c r="D170" s="49"/>
      <c r="E170" s="50" t="e">
        <f>VLOOKUP($D170,'Liste de produits types'!$A$2:$E$142,2,FALSE)</f>
        <v>#N/A</v>
      </c>
      <c r="F170" s="50" t="e">
        <f>VLOOKUP($D170,'Liste de produits types'!$A$2:$E$142,3,FALSE)</f>
        <v>#N/A</v>
      </c>
      <c r="G170" s="50" t="e">
        <f>VLOOKUP($D170,'Liste de produits types'!$A$2:$E$142,4,FALSE)</f>
        <v>#N/A</v>
      </c>
      <c r="H170" s="49"/>
      <c r="I170" s="49"/>
      <c r="J170" s="49"/>
      <c r="K170" s="49"/>
    </row>
    <row r="171" spans="1:11" s="7" customFormat="1" ht="25.5" customHeight="1" x14ac:dyDescent="0.35">
      <c r="A171" s="49"/>
      <c r="B171" s="49"/>
      <c r="C171" s="49"/>
      <c r="D171" s="49"/>
      <c r="E171" s="50" t="e">
        <f>VLOOKUP($D171,'Liste de produits types'!$A$2:$E$142,2,FALSE)</f>
        <v>#N/A</v>
      </c>
      <c r="F171" s="50" t="e">
        <f>VLOOKUP($D171,'Liste de produits types'!$A$2:$E$142,3,FALSE)</f>
        <v>#N/A</v>
      </c>
      <c r="G171" s="50" t="e">
        <f>VLOOKUP($D171,'Liste de produits types'!$A$2:$E$142,4,FALSE)</f>
        <v>#N/A</v>
      </c>
      <c r="H171" s="49"/>
      <c r="I171" s="49"/>
      <c r="J171" s="49"/>
      <c r="K171" s="49"/>
    </row>
    <row r="172" spans="1:11" s="7" customFormat="1" ht="25.5" customHeight="1" x14ac:dyDescent="0.35">
      <c r="A172" s="49"/>
      <c r="B172" s="49"/>
      <c r="C172" s="49"/>
      <c r="D172" s="49"/>
      <c r="E172" s="50" t="e">
        <f>VLOOKUP($D172,'Liste de produits types'!$A$2:$E$142,2,FALSE)</f>
        <v>#N/A</v>
      </c>
      <c r="F172" s="50" t="e">
        <f>VLOOKUP($D172,'Liste de produits types'!$A$2:$E$142,3,FALSE)</f>
        <v>#N/A</v>
      </c>
      <c r="G172" s="50" t="e">
        <f>VLOOKUP($D172,'Liste de produits types'!$A$2:$E$142,4,FALSE)</f>
        <v>#N/A</v>
      </c>
      <c r="H172" s="49"/>
      <c r="I172" s="49"/>
      <c r="J172" s="49"/>
      <c r="K172" s="49"/>
    </row>
    <row r="173" spans="1:11" s="7" customFormat="1" ht="25.5" customHeight="1" x14ac:dyDescent="0.35">
      <c r="A173" s="49"/>
      <c r="B173" s="49"/>
      <c r="C173" s="49"/>
      <c r="D173" s="49"/>
      <c r="E173" s="50" t="e">
        <f>VLOOKUP($D173,'Liste de produits types'!$A$2:$E$142,2,FALSE)</f>
        <v>#N/A</v>
      </c>
      <c r="F173" s="50" t="e">
        <f>VLOOKUP($D173,'Liste de produits types'!$A$2:$E$142,3,FALSE)</f>
        <v>#N/A</v>
      </c>
      <c r="G173" s="50" t="e">
        <f>VLOOKUP($D173,'Liste de produits types'!$A$2:$E$142,4,FALSE)</f>
        <v>#N/A</v>
      </c>
      <c r="H173" s="49"/>
      <c r="I173" s="49"/>
      <c r="J173" s="49"/>
      <c r="K173" s="49"/>
    </row>
    <row r="174" spans="1:11" s="7" customFormat="1" ht="25.5" customHeight="1" x14ac:dyDescent="0.35">
      <c r="A174" s="49"/>
      <c r="B174" s="49"/>
      <c r="C174" s="49"/>
      <c r="D174" s="49"/>
      <c r="E174" s="50" t="e">
        <f>VLOOKUP($D174,'Liste de produits types'!$A$2:$E$142,2,FALSE)</f>
        <v>#N/A</v>
      </c>
      <c r="F174" s="50" t="e">
        <f>VLOOKUP($D174,'Liste de produits types'!$A$2:$E$142,3,FALSE)</f>
        <v>#N/A</v>
      </c>
      <c r="G174" s="50" t="e">
        <f>VLOOKUP($D174,'Liste de produits types'!$A$2:$E$142,4,FALSE)</f>
        <v>#N/A</v>
      </c>
      <c r="H174" s="49"/>
      <c r="I174" s="49"/>
      <c r="J174" s="49"/>
      <c r="K174" s="49"/>
    </row>
    <row r="175" spans="1:11" s="7" customFormat="1" ht="25.5" customHeight="1" x14ac:dyDescent="0.35">
      <c r="A175" s="49"/>
      <c r="B175" s="49"/>
      <c r="C175" s="49"/>
      <c r="D175" s="49"/>
      <c r="E175" s="50" t="e">
        <f>VLOOKUP($D175,'Liste de produits types'!$A$2:$E$142,2,FALSE)</f>
        <v>#N/A</v>
      </c>
      <c r="F175" s="50" t="e">
        <f>VLOOKUP($D175,'Liste de produits types'!$A$2:$E$142,3,FALSE)</f>
        <v>#N/A</v>
      </c>
      <c r="G175" s="50" t="e">
        <f>VLOOKUP($D175,'Liste de produits types'!$A$2:$E$142,4,FALSE)</f>
        <v>#N/A</v>
      </c>
      <c r="H175" s="49"/>
      <c r="I175" s="49"/>
      <c r="J175" s="49"/>
      <c r="K175" s="49"/>
    </row>
    <row r="176" spans="1:11" s="7" customFormat="1" ht="25.5" customHeight="1" x14ac:dyDescent="0.35">
      <c r="A176" s="49"/>
      <c r="B176" s="49"/>
      <c r="C176" s="49"/>
      <c r="D176" s="49"/>
      <c r="E176" s="50" t="e">
        <f>VLOOKUP($D176,'Liste de produits types'!$A$2:$E$142,2,FALSE)</f>
        <v>#N/A</v>
      </c>
      <c r="F176" s="50" t="e">
        <f>VLOOKUP($D176,'Liste de produits types'!$A$2:$E$142,3,FALSE)</f>
        <v>#N/A</v>
      </c>
      <c r="G176" s="50" t="e">
        <f>VLOOKUP($D176,'Liste de produits types'!$A$2:$E$142,4,FALSE)</f>
        <v>#N/A</v>
      </c>
      <c r="H176" s="49"/>
      <c r="I176" s="49"/>
      <c r="J176" s="49"/>
      <c r="K176" s="49"/>
    </row>
    <row r="177" spans="1:11" s="7" customFormat="1" ht="25.5" customHeight="1" x14ac:dyDescent="0.35">
      <c r="A177" s="49"/>
      <c r="B177" s="49"/>
      <c r="C177" s="49"/>
      <c r="D177" s="49"/>
      <c r="E177" s="50" t="e">
        <f>VLOOKUP($D177,'Liste de produits types'!$A$2:$E$142,2,FALSE)</f>
        <v>#N/A</v>
      </c>
      <c r="F177" s="50" t="e">
        <f>VLOOKUP($D177,'Liste de produits types'!$A$2:$E$142,3,FALSE)</f>
        <v>#N/A</v>
      </c>
      <c r="G177" s="50" t="e">
        <f>VLOOKUP($D177,'Liste de produits types'!$A$2:$E$142,4,FALSE)</f>
        <v>#N/A</v>
      </c>
      <c r="H177" s="49"/>
      <c r="I177" s="49"/>
      <c r="J177" s="49"/>
      <c r="K177" s="49"/>
    </row>
    <row r="178" spans="1:11" s="7" customFormat="1" ht="25.5" customHeight="1" x14ac:dyDescent="0.35">
      <c r="A178" s="49"/>
      <c r="B178" s="49"/>
      <c r="C178" s="49"/>
      <c r="D178" s="49"/>
      <c r="E178" s="50" t="e">
        <f>VLOOKUP($D178,'Liste de produits types'!$A$2:$E$142,2,FALSE)</f>
        <v>#N/A</v>
      </c>
      <c r="F178" s="50" t="e">
        <f>VLOOKUP($D178,'Liste de produits types'!$A$2:$E$142,3,FALSE)</f>
        <v>#N/A</v>
      </c>
      <c r="G178" s="50" t="e">
        <f>VLOOKUP($D178,'Liste de produits types'!$A$2:$E$142,4,FALSE)</f>
        <v>#N/A</v>
      </c>
      <c r="H178" s="49"/>
      <c r="I178" s="49"/>
      <c r="J178" s="49"/>
      <c r="K178" s="49"/>
    </row>
    <row r="179" spans="1:11" s="7" customFormat="1" ht="25.5" customHeight="1" x14ac:dyDescent="0.35">
      <c r="A179" s="49"/>
      <c r="B179" s="49"/>
      <c r="C179" s="49"/>
      <c r="D179" s="49"/>
      <c r="E179" s="50" t="e">
        <f>VLOOKUP($D179,'Liste de produits types'!$A$2:$E$142,2,FALSE)</f>
        <v>#N/A</v>
      </c>
      <c r="F179" s="50" t="e">
        <f>VLOOKUP($D179,'Liste de produits types'!$A$2:$E$142,3,FALSE)</f>
        <v>#N/A</v>
      </c>
      <c r="G179" s="50" t="e">
        <f>VLOOKUP($D179,'Liste de produits types'!$A$2:$E$142,4,FALSE)</f>
        <v>#N/A</v>
      </c>
      <c r="H179" s="49"/>
      <c r="I179" s="49"/>
      <c r="J179" s="49"/>
      <c r="K179" s="49"/>
    </row>
    <row r="180" spans="1:11" s="7" customFormat="1" ht="25.5" customHeight="1" x14ac:dyDescent="0.35">
      <c r="A180" s="49"/>
      <c r="B180" s="49"/>
      <c r="C180" s="49"/>
      <c r="D180" s="49"/>
      <c r="E180" s="50" t="e">
        <f>VLOOKUP($D180,'Liste de produits types'!$A$2:$E$142,2,FALSE)</f>
        <v>#N/A</v>
      </c>
      <c r="F180" s="50" t="e">
        <f>VLOOKUP($D180,'Liste de produits types'!$A$2:$E$142,3,FALSE)</f>
        <v>#N/A</v>
      </c>
      <c r="G180" s="50" t="e">
        <f>VLOOKUP($D180,'Liste de produits types'!$A$2:$E$142,4,FALSE)</f>
        <v>#N/A</v>
      </c>
      <c r="H180" s="49"/>
      <c r="I180" s="49"/>
      <c r="J180" s="49"/>
      <c r="K180" s="49"/>
    </row>
    <row r="181" spans="1:11" s="7" customFormat="1" ht="25.5" customHeight="1" x14ac:dyDescent="0.35">
      <c r="A181" s="49"/>
      <c r="B181" s="49"/>
      <c r="C181" s="49"/>
      <c r="D181" s="49"/>
      <c r="E181" s="50" t="e">
        <f>VLOOKUP($D181,'Liste de produits types'!$A$2:$E$142,2,FALSE)</f>
        <v>#N/A</v>
      </c>
      <c r="F181" s="50" t="e">
        <f>VLOOKUP($D181,'Liste de produits types'!$A$2:$E$142,3,FALSE)</f>
        <v>#N/A</v>
      </c>
      <c r="G181" s="50" t="e">
        <f>VLOOKUP($D181,'Liste de produits types'!$A$2:$E$142,4,FALSE)</f>
        <v>#N/A</v>
      </c>
      <c r="H181" s="49"/>
      <c r="I181" s="49"/>
      <c r="J181" s="49"/>
      <c r="K181" s="49"/>
    </row>
    <row r="182" spans="1:11" s="7" customFormat="1" ht="25.5" customHeight="1" x14ac:dyDescent="0.35">
      <c r="A182" s="49"/>
      <c r="B182" s="49"/>
      <c r="C182" s="49"/>
      <c r="D182" s="49"/>
      <c r="E182" s="50" t="e">
        <f>VLOOKUP($D182,'Liste de produits types'!$A$2:$E$142,2,FALSE)</f>
        <v>#N/A</v>
      </c>
      <c r="F182" s="50" t="e">
        <f>VLOOKUP($D182,'Liste de produits types'!$A$2:$E$142,3,FALSE)</f>
        <v>#N/A</v>
      </c>
      <c r="G182" s="50" t="e">
        <f>VLOOKUP($D182,'Liste de produits types'!$A$2:$E$142,4,FALSE)</f>
        <v>#N/A</v>
      </c>
      <c r="H182" s="49"/>
      <c r="I182" s="49"/>
      <c r="J182" s="49"/>
      <c r="K182" s="49"/>
    </row>
    <row r="183" spans="1:11" s="7" customFormat="1" ht="25.5" customHeight="1" x14ac:dyDescent="0.35">
      <c r="A183" s="49"/>
      <c r="B183" s="49"/>
      <c r="C183" s="49"/>
      <c r="D183" s="49"/>
      <c r="E183" s="50" t="e">
        <f>VLOOKUP($D183,'Liste de produits types'!$A$2:$E$142,2,FALSE)</f>
        <v>#N/A</v>
      </c>
      <c r="F183" s="50" t="e">
        <f>VLOOKUP($D183,'Liste de produits types'!$A$2:$E$142,3,FALSE)</f>
        <v>#N/A</v>
      </c>
      <c r="G183" s="50" t="e">
        <f>VLOOKUP($D183,'Liste de produits types'!$A$2:$E$142,4,FALSE)</f>
        <v>#N/A</v>
      </c>
      <c r="H183" s="49"/>
      <c r="I183" s="49"/>
      <c r="J183" s="49"/>
      <c r="K183" s="49"/>
    </row>
    <row r="184" spans="1:11" s="7" customFormat="1" ht="25.5" customHeight="1" x14ac:dyDescent="0.35">
      <c r="A184" s="49"/>
      <c r="B184" s="49"/>
      <c r="C184" s="49"/>
      <c r="D184" s="49"/>
      <c r="E184" s="50" t="e">
        <f>VLOOKUP($D184,'Liste de produits types'!$A$2:$E$142,2,FALSE)</f>
        <v>#N/A</v>
      </c>
      <c r="F184" s="50" t="e">
        <f>VLOOKUP($D184,'Liste de produits types'!$A$2:$E$142,3,FALSE)</f>
        <v>#N/A</v>
      </c>
      <c r="G184" s="50" t="e">
        <f>VLOOKUP($D184,'Liste de produits types'!$A$2:$E$142,4,FALSE)</f>
        <v>#N/A</v>
      </c>
      <c r="H184" s="49"/>
      <c r="I184" s="49"/>
      <c r="J184" s="49"/>
      <c r="K184" s="49"/>
    </row>
    <row r="185" spans="1:11" s="7" customFormat="1" ht="25.5" customHeight="1" x14ac:dyDescent="0.35">
      <c r="A185" s="49"/>
      <c r="B185" s="49"/>
      <c r="C185" s="49"/>
      <c r="D185" s="49"/>
      <c r="E185" s="50" t="e">
        <f>VLOOKUP($D185,'Liste de produits types'!$A$2:$E$142,2,FALSE)</f>
        <v>#N/A</v>
      </c>
      <c r="F185" s="50" t="e">
        <f>VLOOKUP($D185,'Liste de produits types'!$A$2:$E$142,3,FALSE)</f>
        <v>#N/A</v>
      </c>
      <c r="G185" s="50" t="e">
        <f>VLOOKUP($D185,'Liste de produits types'!$A$2:$E$142,4,FALSE)</f>
        <v>#N/A</v>
      </c>
      <c r="H185" s="49"/>
      <c r="I185" s="49"/>
      <c r="J185" s="49"/>
      <c r="K185" s="49"/>
    </row>
    <row r="186" spans="1:11" s="7" customFormat="1" ht="25.5" customHeight="1" x14ac:dyDescent="0.35">
      <c r="A186" s="49"/>
      <c r="B186" s="49"/>
      <c r="C186" s="49"/>
      <c r="D186" s="49"/>
      <c r="E186" s="50" t="e">
        <f>VLOOKUP($D186,'Liste de produits types'!$A$2:$E$142,2,FALSE)</f>
        <v>#N/A</v>
      </c>
      <c r="F186" s="50" t="e">
        <f>VLOOKUP($D186,'Liste de produits types'!$A$2:$E$142,3,FALSE)</f>
        <v>#N/A</v>
      </c>
      <c r="G186" s="50" t="e">
        <f>VLOOKUP($D186,'Liste de produits types'!$A$2:$E$142,4,FALSE)</f>
        <v>#N/A</v>
      </c>
      <c r="H186" s="49"/>
      <c r="I186" s="49"/>
      <c r="J186" s="49"/>
      <c r="K186" s="49"/>
    </row>
    <row r="187" spans="1:11" s="7" customFormat="1" ht="25.5" customHeight="1" x14ac:dyDescent="0.35">
      <c r="A187" s="49"/>
      <c r="B187" s="49"/>
      <c r="C187" s="49"/>
      <c r="D187" s="49"/>
      <c r="E187" s="50" t="e">
        <f>VLOOKUP($D187,'Liste de produits types'!$A$2:$E$142,2,FALSE)</f>
        <v>#N/A</v>
      </c>
      <c r="F187" s="50" t="e">
        <f>VLOOKUP($D187,'Liste de produits types'!$A$2:$E$142,3,FALSE)</f>
        <v>#N/A</v>
      </c>
      <c r="G187" s="50" t="e">
        <f>VLOOKUP($D187,'Liste de produits types'!$A$2:$E$142,4,FALSE)</f>
        <v>#N/A</v>
      </c>
      <c r="H187" s="49"/>
      <c r="I187" s="49"/>
      <c r="J187" s="49"/>
      <c r="K187" s="49"/>
    </row>
    <row r="188" spans="1:11" s="7" customFormat="1" ht="25.5" customHeight="1" x14ac:dyDescent="0.35">
      <c r="A188" s="49"/>
      <c r="B188" s="49"/>
      <c r="C188" s="49"/>
      <c r="D188" s="49"/>
      <c r="E188" s="50" t="e">
        <f>VLOOKUP($D188,'Liste de produits types'!$A$2:$E$142,2,FALSE)</f>
        <v>#N/A</v>
      </c>
      <c r="F188" s="50" t="e">
        <f>VLOOKUP($D188,'Liste de produits types'!$A$2:$E$142,3,FALSE)</f>
        <v>#N/A</v>
      </c>
      <c r="G188" s="50" t="e">
        <f>VLOOKUP($D188,'Liste de produits types'!$A$2:$E$142,4,FALSE)</f>
        <v>#N/A</v>
      </c>
      <c r="H188" s="49"/>
      <c r="I188" s="49"/>
      <c r="J188" s="49"/>
      <c r="K188" s="49"/>
    </row>
    <row r="189" spans="1:11" s="7" customFormat="1" ht="25.5" customHeight="1" x14ac:dyDescent="0.35">
      <c r="A189" s="49"/>
      <c r="B189" s="49"/>
      <c r="C189" s="49"/>
      <c r="D189" s="49"/>
      <c r="E189" s="50" t="e">
        <f>VLOOKUP($D189,'Liste de produits types'!$A$2:$E$142,2,FALSE)</f>
        <v>#N/A</v>
      </c>
      <c r="F189" s="50" t="e">
        <f>VLOOKUP($D189,'Liste de produits types'!$A$2:$E$142,3,FALSE)</f>
        <v>#N/A</v>
      </c>
      <c r="G189" s="50" t="e">
        <f>VLOOKUP($D189,'Liste de produits types'!$A$2:$E$142,4,FALSE)</f>
        <v>#N/A</v>
      </c>
      <c r="H189" s="49"/>
      <c r="I189" s="49"/>
      <c r="J189" s="49"/>
      <c r="K189" s="49"/>
    </row>
    <row r="190" spans="1:11" s="7" customFormat="1" ht="25.5" customHeight="1" x14ac:dyDescent="0.35"/>
    <row r="191" spans="1:11" s="7" customFormat="1" ht="25.5" customHeight="1" x14ac:dyDescent="0.35"/>
    <row r="192" spans="1:11" s="7" customFormat="1" ht="25.5" customHeight="1" x14ac:dyDescent="0.35"/>
    <row r="193" s="7" customFormat="1" ht="25.5" customHeight="1" x14ac:dyDescent="0.35"/>
    <row r="194" s="7" customFormat="1" ht="25.5" customHeight="1" x14ac:dyDescent="0.35"/>
    <row r="195" s="7" customFormat="1" ht="25.5" customHeight="1" x14ac:dyDescent="0.35"/>
    <row r="196" s="7" customFormat="1" ht="25.5" customHeight="1" x14ac:dyDescent="0.35"/>
    <row r="197" s="7" customFormat="1" ht="25.5" customHeight="1" x14ac:dyDescent="0.35"/>
    <row r="198" s="7" customFormat="1" ht="25.5" customHeight="1" x14ac:dyDescent="0.35"/>
    <row r="199" s="7" customFormat="1" ht="25.5" customHeight="1" x14ac:dyDescent="0.35"/>
    <row r="200" s="7" customFormat="1" ht="25.5" customHeight="1" x14ac:dyDescent="0.35"/>
    <row r="201" s="7" customFormat="1" ht="25.5" customHeight="1" x14ac:dyDescent="0.35"/>
    <row r="202" s="7" customFormat="1" ht="25.5" customHeight="1" x14ac:dyDescent="0.35"/>
    <row r="203" s="7" customFormat="1" ht="25.5" customHeight="1" x14ac:dyDescent="0.35"/>
    <row r="204" s="7" customFormat="1" ht="25.5" customHeight="1" x14ac:dyDescent="0.35"/>
    <row r="205" s="7" customFormat="1" ht="25.5" customHeight="1" x14ac:dyDescent="0.35"/>
    <row r="206" s="7" customFormat="1" ht="25.5" customHeight="1" x14ac:dyDescent="0.35"/>
    <row r="207" s="7" customFormat="1" ht="25.5" customHeight="1" x14ac:dyDescent="0.35"/>
    <row r="208" s="7" customFormat="1" ht="25.5" customHeight="1" x14ac:dyDescent="0.35"/>
    <row r="209" spans="1:10" s="7" customFormat="1" ht="25.5" customHeight="1" x14ac:dyDescent="0.35"/>
    <row r="210" spans="1:10" s="7" customFormat="1" ht="25.5" customHeight="1" x14ac:dyDescent="0.35"/>
    <row r="211" spans="1:10" s="7" customFormat="1" ht="25.5" customHeight="1" x14ac:dyDescent="0.35"/>
    <row r="212" spans="1:10" s="7" customFormat="1" ht="25.5" customHeight="1" x14ac:dyDescent="0.35"/>
    <row r="213" spans="1:10" s="7" customFormat="1" ht="25.5" customHeight="1" x14ac:dyDescent="0.35"/>
    <row r="214" spans="1:10" s="7" customFormat="1" ht="25.5" customHeight="1" x14ac:dyDescent="0.35"/>
    <row r="215" spans="1:10" s="7" customFormat="1" ht="25.5" customHeight="1" x14ac:dyDescent="0.35"/>
    <row r="216" spans="1:10" s="7" customFormat="1" ht="25.5" customHeight="1" x14ac:dyDescent="0.35"/>
    <row r="217" spans="1:10" s="7" customFormat="1" ht="25.5" customHeight="1" x14ac:dyDescent="0.35"/>
    <row r="218" spans="1:10" s="7" customFormat="1" ht="25.5" customHeight="1" x14ac:dyDescent="0.35"/>
    <row r="219" spans="1:10" s="7" customFormat="1" ht="25.5" customHeight="1" x14ac:dyDescent="0.35"/>
    <row r="220" spans="1:10" s="7" customFormat="1" ht="25.5" customHeight="1" x14ac:dyDescent="0.35"/>
    <row r="221" spans="1:10" s="7" customFormat="1" ht="25.5" customHeight="1" x14ac:dyDescent="0.35"/>
    <row r="222" spans="1:10" s="7" customFormat="1" x14ac:dyDescent="0.35"/>
    <row r="223" spans="1:10" s="7" customFormat="1" x14ac:dyDescent="0.35"/>
    <row r="224" spans="1:10" x14ac:dyDescent="0.25">
      <c r="A224" s="7"/>
      <c r="B224" s="7"/>
      <c r="C224" s="7"/>
      <c r="D224" s="7"/>
      <c r="E224" s="7"/>
      <c r="F224" s="7"/>
      <c r="G224" s="7"/>
      <c r="H224" s="7"/>
      <c r="I224" s="7"/>
      <c r="J224" s="7"/>
    </row>
    <row r="225" spans="1:10" x14ac:dyDescent="0.25">
      <c r="A225" s="7"/>
      <c r="B225" s="7"/>
      <c r="C225" s="7"/>
      <c r="D225" s="7"/>
      <c r="E225" s="7"/>
      <c r="F225" s="7"/>
      <c r="G225" s="7"/>
      <c r="H225" s="7"/>
      <c r="I225" s="7"/>
      <c r="J225" s="7"/>
    </row>
    <row r="226" spans="1:10" x14ac:dyDescent="0.25">
      <c r="A226" s="7"/>
      <c r="B226" s="7"/>
      <c r="C226" s="7"/>
      <c r="D226" s="7"/>
      <c r="E226" s="7"/>
      <c r="F226" s="7"/>
      <c r="G226" s="7"/>
      <c r="H226" s="7"/>
      <c r="I226" s="7"/>
      <c r="J226" s="7"/>
    </row>
  </sheetData>
  <mergeCells count="8">
    <mergeCell ref="A13:K13"/>
    <mergeCell ref="A16:K16"/>
    <mergeCell ref="A18:B18"/>
    <mergeCell ref="J22:K22"/>
    <mergeCell ref="A19:B19"/>
    <mergeCell ref="E19:I19"/>
    <mergeCell ref="A20:B20"/>
    <mergeCell ref="E20:I20"/>
  </mergeCells>
  <dataValidations count="2">
    <dataValidation type="list" allowBlank="1" showInputMessage="1" showErrorMessage="1" sqref="E190:E223" xr:uid="{4201617E-66C7-4541-A2E9-33B6EDC3F8F9}">
      <formula1>"professionnel, particulier, association, structure de l'ESS"</formula1>
    </dataValidation>
    <dataValidation type="list" allowBlank="1" showInputMessage="1" showErrorMessage="1" sqref="A190:B223 D24:D189" xr:uid="{5B4518BA-B2BD-427F-A216-CA2D2BA59303}">
      <formula1>Liste1</formula1>
    </dataValidation>
  </dataValidations>
  <printOptions horizontalCentered="1" verticalCentered="1"/>
  <pageMargins left="0.23622047244094491" right="0.23622047244094491" top="0.74803149606299213" bottom="0.74803149606299213" header="0.31496062992125984" footer="0.31496062992125984"/>
  <pageSetup paperSize="9" scale="7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5B9CFA7-A060-4478-AD49-D1CC0979A3DE}">
          <x14:formula1>
            <xm:f>'Liste de produits types'!$C$147:$C$148</xm:f>
          </x14:formula1>
          <xm:sqref>B24:B189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C2D42"/>
    <pageSetUpPr fitToPage="1"/>
  </sheetPr>
  <dimension ref="A1:N227"/>
  <sheetViews>
    <sheetView showGridLines="0" topLeftCell="A6" zoomScale="85" zoomScaleNormal="85" workbookViewId="0">
      <selection activeCell="L19" sqref="L19:M19"/>
    </sheetView>
  </sheetViews>
  <sheetFormatPr baseColWidth="10" defaultColWidth="10.81640625" defaultRowHeight="13.5" x14ac:dyDescent="0.25"/>
  <cols>
    <col min="1" max="1" width="15.26953125" style="17" customWidth="1"/>
    <col min="2" max="3" width="18.453125" style="17" customWidth="1"/>
    <col min="4" max="4" width="14.36328125" style="17" bestFit="1" customWidth="1"/>
    <col min="5" max="5" width="13.7265625" style="17" bestFit="1" customWidth="1"/>
    <col min="6" max="6" width="11.1796875" style="17" customWidth="1"/>
    <col min="7" max="7" width="13.7265625" style="17" customWidth="1"/>
    <col min="8" max="8" width="14.26953125" style="17" customWidth="1"/>
    <col min="9" max="9" width="9.81640625" style="26" customWidth="1"/>
    <col min="10" max="10" width="10.08984375" style="26" customWidth="1"/>
    <col min="11" max="11" width="11.26953125" style="26" bestFit="1" customWidth="1"/>
    <col min="12" max="12" width="10.81640625" style="26" customWidth="1"/>
    <col min="13" max="13" width="10.81640625" style="17"/>
    <col min="14" max="14" width="13.36328125" style="17" customWidth="1"/>
    <col min="15" max="16384" width="10.81640625" style="17"/>
  </cols>
  <sheetData>
    <row r="1" spans="1:14" ht="15" customHeight="1" x14ac:dyDescent="0.3">
      <c r="A1" s="56"/>
      <c r="B1" s="56"/>
      <c r="C1" s="56"/>
      <c r="D1" s="56"/>
      <c r="E1" s="56"/>
      <c r="F1" s="56"/>
      <c r="G1" s="56"/>
      <c r="H1" s="85"/>
      <c r="I1" s="232"/>
      <c r="J1" s="232"/>
      <c r="K1" s="232"/>
      <c r="L1" s="232"/>
      <c r="M1" s="56"/>
      <c r="N1" s="56"/>
    </row>
    <row r="2" spans="1:14" ht="14" x14ac:dyDescent="0.3">
      <c r="A2" s="56"/>
      <c r="B2" s="56"/>
      <c r="C2" s="56"/>
      <c r="D2" s="56"/>
      <c r="E2" s="56"/>
      <c r="F2" s="56"/>
      <c r="G2" s="86" t="s">
        <v>241</v>
      </c>
      <c r="H2" s="87"/>
      <c r="I2" s="88"/>
      <c r="J2" s="89"/>
      <c r="K2" s="90" t="s">
        <v>242</v>
      </c>
      <c r="L2" s="229" t="s">
        <v>243</v>
      </c>
      <c r="M2" s="229"/>
      <c r="N2" s="56"/>
    </row>
    <row r="3" spans="1:14" ht="14" x14ac:dyDescent="0.3">
      <c r="A3" s="56"/>
      <c r="B3" s="56"/>
      <c r="C3" s="56"/>
      <c r="D3" s="56"/>
      <c r="E3" s="56"/>
      <c r="F3" s="56"/>
      <c r="G3" s="91"/>
      <c r="H3" s="56"/>
      <c r="I3" s="59"/>
      <c r="J3" s="92"/>
      <c r="K3" s="92"/>
      <c r="L3" s="59"/>
      <c r="M3" s="56"/>
      <c r="N3" s="56"/>
    </row>
    <row r="4" spans="1:14" ht="14" x14ac:dyDescent="0.3">
      <c r="A4" s="56"/>
      <c r="B4" s="56"/>
      <c r="C4" s="56"/>
      <c r="D4" s="56"/>
      <c r="E4" s="56"/>
      <c r="F4" s="56"/>
      <c r="G4" s="56"/>
      <c r="H4" s="56"/>
      <c r="I4" s="92"/>
      <c r="J4" s="92"/>
      <c r="K4" s="92"/>
      <c r="L4" s="59"/>
      <c r="M4" s="56"/>
      <c r="N4" s="56"/>
    </row>
    <row r="5" spans="1:14" ht="14" x14ac:dyDescent="0.3">
      <c r="A5" s="56"/>
      <c r="B5" s="56"/>
      <c r="C5" s="56"/>
      <c r="D5" s="56"/>
      <c r="E5" s="58"/>
      <c r="F5" s="58"/>
      <c r="G5" s="58"/>
      <c r="H5" s="58"/>
      <c r="I5" s="59"/>
      <c r="J5" s="59"/>
      <c r="K5" s="59"/>
      <c r="L5" s="59"/>
      <c r="M5" s="56"/>
      <c r="N5" s="56"/>
    </row>
    <row r="6" spans="1:14" ht="14" x14ac:dyDescent="0.3">
      <c r="A6" s="93"/>
      <c r="B6" s="93"/>
      <c r="C6" s="93"/>
      <c r="D6" s="93"/>
      <c r="E6" s="58"/>
      <c r="F6" s="58"/>
      <c r="G6" s="94"/>
      <c r="H6" s="95"/>
      <c r="I6" s="59"/>
      <c r="J6" s="59"/>
      <c r="K6" s="59"/>
      <c r="L6" s="59"/>
      <c r="M6" s="56"/>
      <c r="N6" s="56"/>
    </row>
    <row r="7" spans="1:14" ht="14" x14ac:dyDescent="0.3">
      <c r="A7" s="93"/>
      <c r="B7" s="93"/>
      <c r="C7" s="93"/>
      <c r="D7" s="93"/>
      <c r="E7" s="58"/>
      <c r="F7" s="58"/>
      <c r="G7" s="94"/>
      <c r="H7" s="95"/>
      <c r="I7" s="59"/>
      <c r="J7" s="59"/>
      <c r="K7" s="59"/>
      <c r="L7" s="59"/>
      <c r="M7" s="56"/>
      <c r="N7" s="56"/>
    </row>
    <row r="8" spans="1:14" ht="14" x14ac:dyDescent="0.3">
      <c r="A8" s="93"/>
      <c r="B8" s="93"/>
      <c r="C8" s="93"/>
      <c r="D8" s="93"/>
      <c r="E8" s="58"/>
      <c r="F8" s="58"/>
      <c r="G8" s="94"/>
      <c r="H8" s="95"/>
      <c r="I8" s="59"/>
      <c r="J8" s="96"/>
      <c r="K8" s="96"/>
      <c r="L8" s="97"/>
      <c r="M8" s="56"/>
      <c r="N8" s="56"/>
    </row>
    <row r="9" spans="1:14" ht="14" x14ac:dyDescent="0.3">
      <c r="A9" s="56"/>
      <c r="B9" s="56"/>
      <c r="C9" s="56"/>
      <c r="D9" s="93"/>
      <c r="E9" s="58"/>
      <c r="F9" s="58"/>
      <c r="G9" s="58"/>
      <c r="H9" s="58"/>
      <c r="I9" s="59"/>
      <c r="J9" s="96"/>
      <c r="K9" s="96"/>
      <c r="L9" s="97"/>
      <c r="M9" s="56"/>
      <c r="N9" s="56"/>
    </row>
    <row r="10" spans="1:14" ht="14" x14ac:dyDescent="0.3">
      <c r="A10" s="56"/>
      <c r="B10" s="56"/>
      <c r="C10" s="56"/>
      <c r="D10" s="93"/>
      <c r="E10" s="58"/>
      <c r="F10" s="58"/>
      <c r="G10" s="58"/>
      <c r="H10" s="58"/>
      <c r="I10" s="59"/>
      <c r="J10" s="96"/>
      <c r="K10" s="96"/>
      <c r="L10" s="97"/>
      <c r="M10" s="56"/>
      <c r="N10" s="56"/>
    </row>
    <row r="11" spans="1:14" x14ac:dyDescent="0.25">
      <c r="A11" s="56"/>
      <c r="B11" s="56"/>
      <c r="C11" s="56"/>
      <c r="D11" s="56"/>
      <c r="E11" s="56"/>
      <c r="F11" s="56"/>
      <c r="G11" s="56"/>
      <c r="H11" s="56"/>
      <c r="I11" s="56"/>
      <c r="J11" s="56"/>
      <c r="K11" s="56"/>
      <c r="L11" s="56"/>
      <c r="M11" s="56"/>
      <c r="N11" s="56"/>
    </row>
    <row r="12" spans="1:14" ht="20" x14ac:dyDescent="0.25">
      <c r="A12" s="218" t="s">
        <v>244</v>
      </c>
      <c r="B12" s="219"/>
      <c r="C12" s="219"/>
      <c r="D12" s="219"/>
      <c r="E12" s="219"/>
      <c r="F12" s="219"/>
      <c r="G12" s="219"/>
      <c r="H12" s="219"/>
      <c r="I12" s="219"/>
      <c r="J12" s="219"/>
      <c r="K12" s="219"/>
      <c r="L12" s="219"/>
      <c r="M12" s="219"/>
      <c r="N12" s="219"/>
    </row>
    <row r="13" spans="1:14" ht="14" x14ac:dyDescent="0.3">
      <c r="A13" s="21"/>
      <c r="B13" s="21"/>
      <c r="C13" s="21"/>
      <c r="D13" s="25"/>
      <c r="E13" s="20"/>
      <c r="F13" s="20"/>
      <c r="G13" s="20"/>
      <c r="H13" s="20"/>
      <c r="I13" s="18"/>
      <c r="J13" s="23"/>
      <c r="K13" s="23"/>
      <c r="L13" s="24"/>
    </row>
    <row r="14" spans="1:14" ht="14" x14ac:dyDescent="0.3">
      <c r="A14" s="21"/>
      <c r="B14" s="21"/>
      <c r="C14" s="21"/>
      <c r="D14" s="25"/>
      <c r="E14" s="20"/>
      <c r="F14" s="20"/>
      <c r="G14" s="20"/>
      <c r="H14" s="20"/>
      <c r="I14" s="18"/>
      <c r="J14" s="23"/>
      <c r="K14" s="23"/>
      <c r="L14" s="24"/>
    </row>
    <row r="15" spans="1:14" ht="20" x14ac:dyDescent="0.25">
      <c r="A15" s="218" t="s">
        <v>248</v>
      </c>
      <c r="B15" s="219"/>
      <c r="C15" s="219"/>
      <c r="D15" s="219"/>
      <c r="E15" s="219"/>
      <c r="F15" s="219"/>
      <c r="G15" s="219"/>
      <c r="H15" s="219"/>
      <c r="I15" s="219"/>
      <c r="J15" s="219"/>
      <c r="K15" s="219"/>
      <c r="L15" s="219"/>
      <c r="M15" s="219"/>
      <c r="N15" s="219"/>
    </row>
    <row r="16" spans="1:14" ht="17.5" x14ac:dyDescent="0.35">
      <c r="A16" s="34"/>
      <c r="B16" s="34"/>
      <c r="C16" s="34"/>
      <c r="D16" s="34"/>
      <c r="E16" s="34"/>
      <c r="F16" s="34"/>
      <c r="G16" s="34"/>
      <c r="H16" s="34"/>
      <c r="I16" s="34"/>
      <c r="J16" s="34"/>
      <c r="K16" s="34"/>
      <c r="L16" s="34"/>
    </row>
    <row r="17" spans="1:14" ht="21" customHeight="1" x14ac:dyDescent="0.3">
      <c r="A17" s="220" t="s">
        <v>25</v>
      </c>
      <c r="B17" s="220"/>
      <c r="C17" s="220"/>
      <c r="D17" s="75" t="s">
        <v>18</v>
      </c>
      <c r="E17" s="65" t="s">
        <v>19</v>
      </c>
      <c r="F17" s="8"/>
      <c r="G17" s="8"/>
      <c r="H17" s="20"/>
      <c r="I17" s="18"/>
      <c r="J17" s="18"/>
      <c r="K17" s="18"/>
      <c r="L17" s="18"/>
    </row>
    <row r="18" spans="1:14" ht="55.5" customHeight="1" x14ac:dyDescent="0.25">
      <c r="A18" s="235" t="s">
        <v>26</v>
      </c>
      <c r="B18" s="236"/>
      <c r="C18" s="236"/>
      <c r="D18" s="196">
        <f>SUM(K25:K190)/1000</f>
        <v>0</v>
      </c>
      <c r="E18" s="196">
        <f>SUM(M25:M190)/1000</f>
        <v>0</v>
      </c>
      <c r="F18" s="225" t="s">
        <v>169</v>
      </c>
      <c r="G18" s="225"/>
      <c r="H18" s="225"/>
      <c r="I18" s="225"/>
      <c r="J18" s="225"/>
      <c r="K18" s="35"/>
      <c r="L18" s="76"/>
      <c r="M18" s="76"/>
      <c r="N18" s="35"/>
    </row>
    <row r="19" spans="1:14" ht="55.5" customHeight="1" x14ac:dyDescent="0.25">
      <c r="A19" s="237" t="s">
        <v>249</v>
      </c>
      <c r="B19" s="238"/>
      <c r="C19" s="238"/>
      <c r="D19" s="196">
        <f>SUM(L25:L190)/1000</f>
        <v>0</v>
      </c>
      <c r="E19" s="74"/>
      <c r="F19" s="225" t="s">
        <v>170</v>
      </c>
      <c r="G19" s="225"/>
      <c r="H19" s="225"/>
      <c r="I19" s="225"/>
      <c r="J19" s="225"/>
      <c r="K19" s="77"/>
      <c r="L19" s="233" t="s">
        <v>54</v>
      </c>
      <c r="M19" s="234"/>
      <c r="N19" s="197">
        <f>D18+E18+D20</f>
        <v>0</v>
      </c>
    </row>
    <row r="20" spans="1:14" ht="61" customHeight="1" x14ac:dyDescent="0.25">
      <c r="A20" s="239" t="s">
        <v>43</v>
      </c>
      <c r="B20" s="238"/>
      <c r="C20" s="238"/>
      <c r="D20" s="196">
        <f>SUM(N25:N190)/1000</f>
        <v>0</v>
      </c>
      <c r="E20" s="74"/>
      <c r="F20" s="225" t="s">
        <v>269</v>
      </c>
      <c r="G20" s="225"/>
      <c r="H20" s="225"/>
      <c r="I20" s="225"/>
      <c r="J20" s="225"/>
      <c r="K20" s="36"/>
      <c r="L20" s="35"/>
      <c r="M20" s="35"/>
      <c r="N20" s="35"/>
    </row>
    <row r="21" spans="1:14" ht="31.5" customHeight="1" x14ac:dyDescent="0.25">
      <c r="A21" s="73"/>
      <c r="B21" s="73"/>
      <c r="C21" s="73"/>
      <c r="D21" s="73"/>
      <c r="E21" s="73"/>
      <c r="F21" s="73"/>
      <c r="G21" s="73"/>
      <c r="H21" s="73"/>
      <c r="I21" s="73"/>
      <c r="J21" s="73"/>
      <c r="K21" s="36"/>
      <c r="L21" s="35"/>
      <c r="M21" s="35"/>
      <c r="N21" s="35"/>
    </row>
    <row r="22" spans="1:14" ht="24.5" customHeight="1" x14ac:dyDescent="0.35">
      <c r="A22" s="228" t="s">
        <v>250</v>
      </c>
      <c r="B22" s="228"/>
      <c r="C22" s="228"/>
      <c r="D22" s="228"/>
      <c r="E22" s="228"/>
      <c r="F22" s="228"/>
      <c r="G22" s="228"/>
      <c r="H22" s="228"/>
      <c r="I22" s="228"/>
      <c r="J22" s="228"/>
      <c r="K22" s="18"/>
      <c r="L22" s="18"/>
    </row>
    <row r="23" spans="1:14" ht="45" customHeight="1" x14ac:dyDescent="0.25">
      <c r="K23" s="221" t="s">
        <v>32</v>
      </c>
      <c r="L23" s="230"/>
      <c r="M23" s="230"/>
      <c r="N23" s="231"/>
    </row>
    <row r="24" spans="1:14" ht="83.5" customHeight="1" x14ac:dyDescent="0.25">
      <c r="A24" s="48" t="s">
        <v>3</v>
      </c>
      <c r="B24" s="48" t="s">
        <v>20</v>
      </c>
      <c r="C24" s="48" t="s">
        <v>46</v>
      </c>
      <c r="D24" s="48" t="s">
        <v>29</v>
      </c>
      <c r="E24" s="48" t="s">
        <v>4</v>
      </c>
      <c r="F24" s="48" t="s">
        <v>5</v>
      </c>
      <c r="G24" s="48" t="s">
        <v>6</v>
      </c>
      <c r="H24" s="48" t="s">
        <v>66</v>
      </c>
      <c r="I24" s="48" t="s">
        <v>7</v>
      </c>
      <c r="J24" s="48" t="s">
        <v>8</v>
      </c>
      <c r="K24" s="48" t="s">
        <v>265</v>
      </c>
      <c r="L24" s="48" t="s">
        <v>266</v>
      </c>
      <c r="M24" s="48" t="s">
        <v>267</v>
      </c>
      <c r="N24" s="48" t="s">
        <v>268</v>
      </c>
    </row>
    <row r="25" spans="1:14" s="7" customFormat="1" ht="46" customHeight="1" x14ac:dyDescent="0.35">
      <c r="A25" s="49"/>
      <c r="B25" s="49"/>
      <c r="C25" s="49"/>
      <c r="D25" s="49"/>
      <c r="E25" s="49"/>
      <c r="F25" s="50" t="e">
        <f>VLOOKUP($E25,'Liste de produits types'!$A$2:$E$142,2,FALSE)</f>
        <v>#N/A</v>
      </c>
      <c r="G25" s="50" t="e">
        <f>VLOOKUP($E25,'Liste de produits types'!$A$2:$E$142,3,FALSE)</f>
        <v>#N/A</v>
      </c>
      <c r="H25" s="50" t="e">
        <f>VLOOKUP($E25,'Liste de produits types'!$A$2:$E$142,4,FALSE)</f>
        <v>#N/A</v>
      </c>
      <c r="I25" s="49"/>
      <c r="J25" s="49"/>
      <c r="K25" s="49"/>
      <c r="L25" s="49"/>
      <c r="M25" s="49"/>
      <c r="N25" s="49"/>
    </row>
    <row r="26" spans="1:14" s="7" customFormat="1" ht="48" customHeight="1" x14ac:dyDescent="0.35">
      <c r="A26" s="49"/>
      <c r="B26" s="49"/>
      <c r="C26" s="49"/>
      <c r="D26" s="49"/>
      <c r="E26" s="49"/>
      <c r="F26" s="50" t="e">
        <f>VLOOKUP($E26,'Liste de produits types'!$A$2:$E$142,2,FALSE)</f>
        <v>#N/A</v>
      </c>
      <c r="G26" s="50" t="e">
        <f>VLOOKUP($E26,'Liste de produits types'!$A$2:$E$142,3,FALSE)</f>
        <v>#N/A</v>
      </c>
      <c r="H26" s="50" t="e">
        <f>VLOOKUP($E26,'Liste de produits types'!$A$2:$E$142,4,FALSE)</f>
        <v>#N/A</v>
      </c>
      <c r="I26" s="49"/>
      <c r="J26" s="49"/>
      <c r="K26" s="49"/>
      <c r="L26" s="49"/>
      <c r="M26" s="49"/>
      <c r="N26" s="49"/>
    </row>
    <row r="27" spans="1:14" s="7" customFormat="1" ht="37.5" customHeight="1" x14ac:dyDescent="0.35">
      <c r="A27" s="49"/>
      <c r="B27" s="49"/>
      <c r="C27" s="49"/>
      <c r="D27" s="49"/>
      <c r="E27" s="49"/>
      <c r="F27" s="50" t="e">
        <f>VLOOKUP($E27,'Liste de produits types'!$A$2:$E$142,2,FALSE)</f>
        <v>#N/A</v>
      </c>
      <c r="G27" s="50" t="e">
        <f>VLOOKUP($E27,'Liste de produits types'!$A$2:$E$142,3,FALSE)</f>
        <v>#N/A</v>
      </c>
      <c r="H27" s="50" t="e">
        <f>VLOOKUP($E27,'Liste de produits types'!$A$2:$E$142,4,FALSE)</f>
        <v>#N/A</v>
      </c>
      <c r="I27" s="49"/>
      <c r="J27" s="49"/>
      <c r="K27" s="49"/>
      <c r="L27" s="49"/>
      <c r="M27" s="49"/>
      <c r="N27" s="49"/>
    </row>
    <row r="28" spans="1:14" s="7" customFormat="1" ht="36" customHeight="1" x14ac:dyDescent="0.35">
      <c r="A28" s="49"/>
      <c r="B28" s="49"/>
      <c r="C28" s="49"/>
      <c r="D28" s="49"/>
      <c r="E28" s="49"/>
      <c r="F28" s="50" t="e">
        <f>VLOOKUP($E28,'Liste de produits types'!$A$2:$E$142,2,FALSE)</f>
        <v>#N/A</v>
      </c>
      <c r="G28" s="50" t="e">
        <f>VLOOKUP($E28,'Liste de produits types'!$A$2:$E$142,3,FALSE)</f>
        <v>#N/A</v>
      </c>
      <c r="H28" s="50" t="e">
        <f>VLOOKUP($E28,'Liste de produits types'!$A$2:$E$142,4,FALSE)</f>
        <v>#N/A</v>
      </c>
      <c r="I28" s="49"/>
      <c r="J28" s="49"/>
      <c r="K28" s="49"/>
      <c r="L28" s="49"/>
      <c r="M28" s="49"/>
      <c r="N28" s="49"/>
    </row>
    <row r="29" spans="1:14" s="7" customFormat="1" ht="32.5" customHeight="1" x14ac:dyDescent="0.35">
      <c r="A29" s="49"/>
      <c r="B29" s="49"/>
      <c r="C29" s="49"/>
      <c r="D29" s="49"/>
      <c r="E29" s="49"/>
      <c r="F29" s="50" t="e">
        <f>VLOOKUP($E29,'Liste de produits types'!$A$2:$E$142,2,FALSE)</f>
        <v>#N/A</v>
      </c>
      <c r="G29" s="50" t="e">
        <f>VLOOKUP($E29,'Liste de produits types'!$A$2:$E$142,3,FALSE)</f>
        <v>#N/A</v>
      </c>
      <c r="H29" s="50" t="e">
        <f>VLOOKUP($E29,'Liste de produits types'!$A$2:$E$142,4,FALSE)</f>
        <v>#N/A</v>
      </c>
      <c r="I29" s="49"/>
      <c r="J29" s="49"/>
      <c r="K29" s="49"/>
      <c r="L29" s="49"/>
      <c r="M29" s="49"/>
      <c r="N29" s="49"/>
    </row>
    <row r="30" spans="1:14" s="7" customFormat="1" ht="34" customHeight="1" x14ac:dyDescent="0.35">
      <c r="A30" s="49"/>
      <c r="B30" s="49"/>
      <c r="C30" s="49"/>
      <c r="D30" s="49"/>
      <c r="E30" s="49"/>
      <c r="F30" s="50" t="e">
        <f>VLOOKUP($E30,'Liste de produits types'!$A$2:$E$142,2,FALSE)</f>
        <v>#N/A</v>
      </c>
      <c r="G30" s="50" t="e">
        <f>VLOOKUP($E30,'Liste de produits types'!$A$2:$E$142,3,FALSE)</f>
        <v>#N/A</v>
      </c>
      <c r="H30" s="50" t="e">
        <f>VLOOKUP($E30,'Liste de produits types'!$A$2:$E$142,4,FALSE)</f>
        <v>#N/A</v>
      </c>
      <c r="I30" s="49"/>
      <c r="J30" s="49"/>
      <c r="K30" s="49"/>
      <c r="L30" s="49"/>
      <c r="M30" s="49"/>
      <c r="N30" s="49"/>
    </row>
    <row r="31" spans="1:14" s="7" customFormat="1" ht="36.5" customHeight="1" x14ac:dyDescent="0.35">
      <c r="A31" s="49"/>
      <c r="B31" s="49"/>
      <c r="C31" s="49"/>
      <c r="D31" s="49"/>
      <c r="E31" s="49"/>
      <c r="F31" s="50" t="e">
        <f>VLOOKUP($E31,'Liste de produits types'!$A$2:$E$142,2,FALSE)</f>
        <v>#N/A</v>
      </c>
      <c r="G31" s="50" t="e">
        <f>VLOOKUP($E31,'Liste de produits types'!$A$2:$E$142,3,FALSE)</f>
        <v>#N/A</v>
      </c>
      <c r="H31" s="50" t="e">
        <f>VLOOKUP($E31,'Liste de produits types'!$A$2:$E$142,4,FALSE)</f>
        <v>#N/A</v>
      </c>
      <c r="I31" s="49"/>
      <c r="J31" s="49"/>
      <c r="K31" s="49"/>
      <c r="L31" s="49"/>
      <c r="M31" s="49"/>
      <c r="N31" s="49"/>
    </row>
    <row r="32" spans="1:14" s="7" customFormat="1" ht="25.5" customHeight="1" x14ac:dyDescent="0.35">
      <c r="A32" s="49"/>
      <c r="B32" s="49"/>
      <c r="C32" s="49"/>
      <c r="D32" s="49"/>
      <c r="E32" s="49"/>
      <c r="F32" s="50" t="e">
        <f>VLOOKUP($E32,'Liste de produits types'!$A$2:$E$142,2,FALSE)</f>
        <v>#N/A</v>
      </c>
      <c r="G32" s="50" t="e">
        <f>VLOOKUP($E32,'Liste de produits types'!$A$2:$E$142,3,FALSE)</f>
        <v>#N/A</v>
      </c>
      <c r="H32" s="50" t="e">
        <f>VLOOKUP($E32,'Liste de produits types'!$A$2:$E$142,4,FALSE)</f>
        <v>#N/A</v>
      </c>
      <c r="I32" s="49"/>
      <c r="J32" s="49"/>
      <c r="K32" s="49"/>
      <c r="L32" s="49"/>
      <c r="M32" s="49"/>
      <c r="N32" s="49"/>
    </row>
    <row r="33" spans="1:14" s="7" customFormat="1" ht="25.5" customHeight="1" x14ac:dyDescent="0.35">
      <c r="A33" s="49"/>
      <c r="B33" s="49"/>
      <c r="C33" s="49"/>
      <c r="D33" s="49"/>
      <c r="E33" s="49"/>
      <c r="F33" s="50" t="e">
        <f>VLOOKUP($E33,'Liste de produits types'!$A$2:$E$142,2,FALSE)</f>
        <v>#N/A</v>
      </c>
      <c r="G33" s="50" t="e">
        <f>VLOOKUP($E33,'Liste de produits types'!$A$2:$E$142,3,FALSE)</f>
        <v>#N/A</v>
      </c>
      <c r="H33" s="50" t="e">
        <f>VLOOKUP($E33,'Liste de produits types'!$A$2:$E$142,4,FALSE)</f>
        <v>#N/A</v>
      </c>
      <c r="I33" s="49"/>
      <c r="J33" s="49"/>
      <c r="K33" s="49"/>
      <c r="L33" s="49"/>
      <c r="M33" s="49"/>
      <c r="N33" s="49"/>
    </row>
    <row r="34" spans="1:14" s="7" customFormat="1" ht="25.5" customHeight="1" x14ac:dyDescent="0.35">
      <c r="A34" s="49"/>
      <c r="B34" s="49"/>
      <c r="C34" s="49"/>
      <c r="D34" s="49"/>
      <c r="E34" s="49"/>
      <c r="F34" s="50" t="e">
        <f>VLOOKUP($E34,'Liste de produits types'!$A$2:$E$142,2,FALSE)</f>
        <v>#N/A</v>
      </c>
      <c r="G34" s="50" t="e">
        <f>VLOOKUP($E34,'Liste de produits types'!$A$2:$E$142,3,FALSE)</f>
        <v>#N/A</v>
      </c>
      <c r="H34" s="50" t="e">
        <f>VLOOKUP($E34,'Liste de produits types'!$A$2:$E$142,4,FALSE)</f>
        <v>#N/A</v>
      </c>
      <c r="I34" s="49"/>
      <c r="J34" s="49"/>
      <c r="K34" s="49"/>
      <c r="L34" s="49"/>
      <c r="M34" s="49"/>
      <c r="N34" s="49"/>
    </row>
    <row r="35" spans="1:14" s="7" customFormat="1" ht="25.5" customHeight="1" x14ac:dyDescent="0.35">
      <c r="A35" s="49"/>
      <c r="B35" s="49"/>
      <c r="C35" s="49"/>
      <c r="D35" s="49"/>
      <c r="E35" s="49"/>
      <c r="F35" s="50" t="e">
        <f>VLOOKUP($E35,'Liste de produits types'!$A$2:$E$142,2,FALSE)</f>
        <v>#N/A</v>
      </c>
      <c r="G35" s="50" t="e">
        <f>VLOOKUP($E35,'Liste de produits types'!$A$2:$E$142,3,FALSE)</f>
        <v>#N/A</v>
      </c>
      <c r="H35" s="50" t="e">
        <f>VLOOKUP($E35,'Liste de produits types'!$A$2:$E$142,4,FALSE)</f>
        <v>#N/A</v>
      </c>
      <c r="I35" s="49"/>
      <c r="J35" s="49"/>
      <c r="K35" s="49"/>
      <c r="L35" s="49"/>
      <c r="M35" s="49"/>
      <c r="N35" s="49"/>
    </row>
    <row r="36" spans="1:14" s="7" customFormat="1" ht="25.5" customHeight="1" x14ac:dyDescent="0.35">
      <c r="A36" s="49"/>
      <c r="B36" s="49"/>
      <c r="C36" s="49"/>
      <c r="D36" s="49"/>
      <c r="E36" s="49"/>
      <c r="F36" s="50" t="e">
        <f>VLOOKUP($E36,'Liste de produits types'!$A$2:$E$142,2,FALSE)</f>
        <v>#N/A</v>
      </c>
      <c r="G36" s="50" t="e">
        <f>VLOOKUP($E36,'Liste de produits types'!$A$2:$E$142,3,FALSE)</f>
        <v>#N/A</v>
      </c>
      <c r="H36" s="50" t="e">
        <f>VLOOKUP($E36,'Liste de produits types'!$A$2:$E$142,4,FALSE)</f>
        <v>#N/A</v>
      </c>
      <c r="I36" s="49"/>
      <c r="J36" s="49"/>
      <c r="K36" s="49"/>
      <c r="L36" s="49"/>
      <c r="M36" s="49"/>
      <c r="N36" s="49"/>
    </row>
    <row r="37" spans="1:14" s="7" customFormat="1" ht="25.5" customHeight="1" x14ac:dyDescent="0.35">
      <c r="A37" s="49"/>
      <c r="B37" s="49"/>
      <c r="C37" s="49"/>
      <c r="D37" s="49"/>
      <c r="E37" s="49"/>
      <c r="F37" s="50" t="e">
        <f>VLOOKUP($E37,'Liste de produits types'!$A$2:$E$142,2,FALSE)</f>
        <v>#N/A</v>
      </c>
      <c r="G37" s="50" t="e">
        <f>VLOOKUP($E37,'Liste de produits types'!$A$2:$E$142,3,FALSE)</f>
        <v>#N/A</v>
      </c>
      <c r="H37" s="50" t="e">
        <f>VLOOKUP($E37,'Liste de produits types'!$A$2:$E$142,4,FALSE)</f>
        <v>#N/A</v>
      </c>
      <c r="I37" s="49"/>
      <c r="J37" s="49"/>
      <c r="K37" s="49"/>
      <c r="L37" s="49"/>
      <c r="M37" s="49"/>
      <c r="N37" s="49"/>
    </row>
    <row r="38" spans="1:14" s="7" customFormat="1" ht="25.5" customHeight="1" x14ac:dyDescent="0.35">
      <c r="A38" s="49"/>
      <c r="B38" s="49"/>
      <c r="C38" s="49"/>
      <c r="D38" s="49"/>
      <c r="E38" s="49"/>
      <c r="F38" s="50" t="e">
        <f>VLOOKUP($E38,'Liste de produits types'!$A$2:$E$142,2,FALSE)</f>
        <v>#N/A</v>
      </c>
      <c r="G38" s="50" t="e">
        <f>VLOOKUP($E38,'Liste de produits types'!$A$2:$E$142,3,FALSE)</f>
        <v>#N/A</v>
      </c>
      <c r="H38" s="50" t="e">
        <f>VLOOKUP($E38,'Liste de produits types'!$A$2:$E$142,4,FALSE)</f>
        <v>#N/A</v>
      </c>
      <c r="I38" s="49"/>
      <c r="J38" s="49"/>
      <c r="K38" s="49"/>
      <c r="L38" s="49"/>
      <c r="M38" s="49"/>
      <c r="N38" s="49"/>
    </row>
    <row r="39" spans="1:14" s="7" customFormat="1" ht="25.5" customHeight="1" x14ac:dyDescent="0.35">
      <c r="A39" s="49"/>
      <c r="B39" s="49"/>
      <c r="C39" s="49"/>
      <c r="D39" s="49"/>
      <c r="E39" s="49"/>
      <c r="F39" s="50" t="e">
        <f>VLOOKUP($E39,'Liste de produits types'!$A$2:$E$142,2,FALSE)</f>
        <v>#N/A</v>
      </c>
      <c r="G39" s="50" t="e">
        <f>VLOOKUP($E39,'Liste de produits types'!$A$2:$E$142,3,FALSE)</f>
        <v>#N/A</v>
      </c>
      <c r="H39" s="50" t="e">
        <f>VLOOKUP($E39,'Liste de produits types'!$A$2:$E$142,4,FALSE)</f>
        <v>#N/A</v>
      </c>
      <c r="I39" s="49"/>
      <c r="J39" s="49"/>
      <c r="K39" s="49"/>
      <c r="L39" s="49"/>
      <c r="M39" s="49"/>
      <c r="N39" s="49"/>
    </row>
    <row r="40" spans="1:14" s="7" customFormat="1" ht="25.5" customHeight="1" x14ac:dyDescent="0.35">
      <c r="A40" s="49"/>
      <c r="B40" s="49"/>
      <c r="C40" s="49"/>
      <c r="D40" s="49"/>
      <c r="E40" s="49"/>
      <c r="F40" s="50" t="e">
        <f>VLOOKUP($E40,'Liste de produits types'!$A$2:$E$142,2,FALSE)</f>
        <v>#N/A</v>
      </c>
      <c r="G40" s="50" t="e">
        <f>VLOOKUP($E40,'Liste de produits types'!$A$2:$E$142,3,FALSE)</f>
        <v>#N/A</v>
      </c>
      <c r="H40" s="50" t="e">
        <f>VLOOKUP($E40,'Liste de produits types'!$A$2:$E$142,4,FALSE)</f>
        <v>#N/A</v>
      </c>
      <c r="I40" s="49"/>
      <c r="J40" s="49"/>
      <c r="K40" s="49"/>
      <c r="L40" s="49"/>
      <c r="M40" s="49"/>
      <c r="N40" s="49"/>
    </row>
    <row r="41" spans="1:14" s="7" customFormat="1" ht="25.5" customHeight="1" x14ac:dyDescent="0.35">
      <c r="A41" s="49"/>
      <c r="B41" s="49"/>
      <c r="C41" s="49"/>
      <c r="D41" s="49"/>
      <c r="E41" s="49"/>
      <c r="F41" s="50" t="e">
        <f>VLOOKUP($E41,'Liste de produits types'!$A$2:$E$142,2,FALSE)</f>
        <v>#N/A</v>
      </c>
      <c r="G41" s="50" t="e">
        <f>VLOOKUP($E41,'Liste de produits types'!$A$2:$E$142,3,FALSE)</f>
        <v>#N/A</v>
      </c>
      <c r="H41" s="50" t="e">
        <f>VLOOKUP($E41,'Liste de produits types'!$A$2:$E$142,4,FALSE)</f>
        <v>#N/A</v>
      </c>
      <c r="I41" s="49"/>
      <c r="J41" s="49"/>
      <c r="K41" s="49"/>
      <c r="L41" s="49"/>
      <c r="M41" s="49"/>
      <c r="N41" s="49"/>
    </row>
    <row r="42" spans="1:14" s="7" customFormat="1" ht="25.5" customHeight="1" x14ac:dyDescent="0.35">
      <c r="A42" s="49"/>
      <c r="B42" s="49"/>
      <c r="C42" s="49"/>
      <c r="D42" s="49"/>
      <c r="E42" s="49"/>
      <c r="F42" s="50" t="e">
        <f>VLOOKUP($E42,'Liste de produits types'!$A$2:$E$142,2,FALSE)</f>
        <v>#N/A</v>
      </c>
      <c r="G42" s="50" t="e">
        <f>VLOOKUP($E42,'Liste de produits types'!$A$2:$E$142,3,FALSE)</f>
        <v>#N/A</v>
      </c>
      <c r="H42" s="50" t="e">
        <f>VLOOKUP($E42,'Liste de produits types'!$A$2:$E$142,4,FALSE)</f>
        <v>#N/A</v>
      </c>
      <c r="I42" s="49"/>
      <c r="J42" s="49"/>
      <c r="K42" s="49"/>
      <c r="L42" s="49"/>
      <c r="M42" s="49"/>
      <c r="N42" s="49"/>
    </row>
    <row r="43" spans="1:14" s="7" customFormat="1" ht="25.5" customHeight="1" x14ac:dyDescent="0.35">
      <c r="A43" s="49"/>
      <c r="B43" s="49"/>
      <c r="C43" s="49"/>
      <c r="D43" s="49"/>
      <c r="E43" s="49"/>
      <c r="F43" s="50" t="e">
        <f>VLOOKUP($E43,'Liste de produits types'!$A$2:$E$142,2,FALSE)</f>
        <v>#N/A</v>
      </c>
      <c r="G43" s="50" t="e">
        <f>VLOOKUP($E43,'Liste de produits types'!$A$2:$E$142,3,FALSE)</f>
        <v>#N/A</v>
      </c>
      <c r="H43" s="50" t="e">
        <f>VLOOKUP($E43,'Liste de produits types'!$A$2:$E$142,4,FALSE)</f>
        <v>#N/A</v>
      </c>
      <c r="I43" s="49"/>
      <c r="J43" s="49"/>
      <c r="K43" s="49"/>
      <c r="L43" s="49"/>
      <c r="M43" s="49"/>
      <c r="N43" s="49"/>
    </row>
    <row r="44" spans="1:14" s="7" customFormat="1" ht="25.5" customHeight="1" x14ac:dyDescent="0.35">
      <c r="A44" s="49"/>
      <c r="B44" s="49"/>
      <c r="C44" s="49"/>
      <c r="D44" s="49"/>
      <c r="E44" s="49"/>
      <c r="F44" s="50" t="e">
        <f>VLOOKUP($E44,'Liste de produits types'!$A$2:$E$142,2,FALSE)</f>
        <v>#N/A</v>
      </c>
      <c r="G44" s="50" t="e">
        <f>VLOOKUP($E44,'Liste de produits types'!$A$2:$E$142,3,FALSE)</f>
        <v>#N/A</v>
      </c>
      <c r="H44" s="50" t="e">
        <f>VLOOKUP($E44,'Liste de produits types'!$A$2:$E$142,4,FALSE)</f>
        <v>#N/A</v>
      </c>
      <c r="I44" s="49"/>
      <c r="J44" s="49"/>
      <c r="K44" s="49"/>
      <c r="L44" s="49"/>
      <c r="M44" s="49"/>
      <c r="N44" s="49"/>
    </row>
    <row r="45" spans="1:14" s="7" customFormat="1" ht="25.5" customHeight="1" x14ac:dyDescent="0.35">
      <c r="A45" s="49"/>
      <c r="B45" s="49"/>
      <c r="C45" s="49"/>
      <c r="D45" s="49"/>
      <c r="E45" s="49"/>
      <c r="F45" s="50" t="e">
        <f>VLOOKUP($E45,'Liste de produits types'!$A$2:$E$142,2,FALSE)</f>
        <v>#N/A</v>
      </c>
      <c r="G45" s="50" t="e">
        <f>VLOOKUP($E45,'Liste de produits types'!$A$2:$E$142,3,FALSE)</f>
        <v>#N/A</v>
      </c>
      <c r="H45" s="50" t="e">
        <f>VLOOKUP($E45,'Liste de produits types'!$A$2:$E$142,4,FALSE)</f>
        <v>#N/A</v>
      </c>
      <c r="I45" s="49"/>
      <c r="J45" s="49"/>
      <c r="K45" s="49"/>
      <c r="L45" s="49"/>
      <c r="M45" s="49"/>
      <c r="N45" s="49"/>
    </row>
    <row r="46" spans="1:14" s="7" customFormat="1" ht="25.5" customHeight="1" x14ac:dyDescent="0.35">
      <c r="A46" s="49"/>
      <c r="B46" s="49"/>
      <c r="C46" s="49"/>
      <c r="D46" s="49"/>
      <c r="E46" s="49"/>
      <c r="F46" s="50" t="e">
        <f>VLOOKUP($E46,'Liste de produits types'!$A$2:$E$142,2,FALSE)</f>
        <v>#N/A</v>
      </c>
      <c r="G46" s="50" t="e">
        <f>VLOOKUP($E46,'Liste de produits types'!$A$2:$E$142,3,FALSE)</f>
        <v>#N/A</v>
      </c>
      <c r="H46" s="50" t="e">
        <f>VLOOKUP($E46,'Liste de produits types'!$A$2:$E$142,4,FALSE)</f>
        <v>#N/A</v>
      </c>
      <c r="I46" s="49"/>
      <c r="J46" s="49"/>
      <c r="K46" s="49"/>
      <c r="L46" s="49"/>
      <c r="M46" s="49"/>
      <c r="N46" s="49"/>
    </row>
    <row r="47" spans="1:14" s="7" customFormat="1" ht="25.5" customHeight="1" x14ac:dyDescent="0.35">
      <c r="A47" s="49"/>
      <c r="B47" s="49"/>
      <c r="C47" s="49"/>
      <c r="D47" s="49"/>
      <c r="E47" s="49"/>
      <c r="F47" s="50" t="e">
        <f>VLOOKUP($E47,'Liste de produits types'!$A$2:$E$142,2,FALSE)</f>
        <v>#N/A</v>
      </c>
      <c r="G47" s="50" t="e">
        <f>VLOOKUP($E47,'Liste de produits types'!$A$2:$E$142,3,FALSE)</f>
        <v>#N/A</v>
      </c>
      <c r="H47" s="50" t="e">
        <f>VLOOKUP($E47,'Liste de produits types'!$A$2:$E$142,4,FALSE)</f>
        <v>#N/A</v>
      </c>
      <c r="I47" s="49"/>
      <c r="J47" s="49"/>
      <c r="K47" s="49"/>
      <c r="L47" s="49"/>
      <c r="M47" s="49"/>
      <c r="N47" s="49"/>
    </row>
    <row r="48" spans="1:14" s="7" customFormat="1" ht="25.5" customHeight="1" x14ac:dyDescent="0.35">
      <c r="A48" s="49"/>
      <c r="B48" s="49"/>
      <c r="C48" s="49"/>
      <c r="D48" s="49"/>
      <c r="E48" s="49"/>
      <c r="F48" s="50" t="e">
        <f>VLOOKUP($E48,'Liste de produits types'!$A$2:$E$142,2,FALSE)</f>
        <v>#N/A</v>
      </c>
      <c r="G48" s="50" t="e">
        <f>VLOOKUP($E48,'Liste de produits types'!$A$2:$E$142,3,FALSE)</f>
        <v>#N/A</v>
      </c>
      <c r="H48" s="50" t="e">
        <f>VLOOKUP($E48,'Liste de produits types'!$A$2:$E$142,4,FALSE)</f>
        <v>#N/A</v>
      </c>
      <c r="I48" s="49"/>
      <c r="J48" s="49"/>
      <c r="K48" s="49"/>
      <c r="L48" s="49"/>
      <c r="M48" s="49"/>
      <c r="N48" s="49"/>
    </row>
    <row r="49" spans="1:14" s="7" customFormat="1" ht="25.5" customHeight="1" x14ac:dyDescent="0.35">
      <c r="A49" s="49"/>
      <c r="B49" s="49"/>
      <c r="C49" s="49"/>
      <c r="D49" s="49"/>
      <c r="E49" s="49"/>
      <c r="F49" s="50" t="e">
        <f>VLOOKUP($E49,'Liste de produits types'!$A$2:$E$142,2,FALSE)</f>
        <v>#N/A</v>
      </c>
      <c r="G49" s="50" t="e">
        <f>VLOOKUP($E49,'Liste de produits types'!$A$2:$E$142,3,FALSE)</f>
        <v>#N/A</v>
      </c>
      <c r="H49" s="50" t="e">
        <f>VLOOKUP($E49,'Liste de produits types'!$A$2:$E$142,4,FALSE)</f>
        <v>#N/A</v>
      </c>
      <c r="I49" s="49"/>
      <c r="J49" s="49"/>
      <c r="K49" s="49"/>
      <c r="L49" s="49"/>
      <c r="M49" s="49"/>
      <c r="N49" s="49"/>
    </row>
    <row r="50" spans="1:14" s="7" customFormat="1" ht="25.5" customHeight="1" x14ac:dyDescent="0.35">
      <c r="A50" s="49"/>
      <c r="B50" s="49"/>
      <c r="C50" s="49"/>
      <c r="D50" s="49"/>
      <c r="E50" s="49"/>
      <c r="F50" s="50" t="e">
        <f>VLOOKUP($E50,'Liste de produits types'!$A$2:$E$142,2,FALSE)</f>
        <v>#N/A</v>
      </c>
      <c r="G50" s="50" t="e">
        <f>VLOOKUP($E50,'Liste de produits types'!$A$2:$E$142,3,FALSE)</f>
        <v>#N/A</v>
      </c>
      <c r="H50" s="50" t="e">
        <f>VLOOKUP($E50,'Liste de produits types'!$A$2:$E$142,4,FALSE)</f>
        <v>#N/A</v>
      </c>
      <c r="I50" s="49"/>
      <c r="J50" s="49"/>
      <c r="K50" s="49"/>
      <c r="L50" s="49"/>
      <c r="M50" s="49"/>
      <c r="N50" s="49"/>
    </row>
    <row r="51" spans="1:14" s="7" customFormat="1" ht="25.5" customHeight="1" x14ac:dyDescent="0.35">
      <c r="A51" s="49"/>
      <c r="B51" s="49"/>
      <c r="C51" s="49"/>
      <c r="D51" s="49"/>
      <c r="E51" s="49"/>
      <c r="F51" s="50" t="e">
        <f>VLOOKUP($E51,'Liste de produits types'!$A$2:$E$142,2,FALSE)</f>
        <v>#N/A</v>
      </c>
      <c r="G51" s="50" t="e">
        <f>VLOOKUP($E51,'Liste de produits types'!$A$2:$E$142,3,FALSE)</f>
        <v>#N/A</v>
      </c>
      <c r="H51" s="50" t="e">
        <f>VLOOKUP($E51,'Liste de produits types'!$A$2:$E$142,4,FALSE)</f>
        <v>#N/A</v>
      </c>
      <c r="I51" s="49"/>
      <c r="J51" s="49"/>
      <c r="K51" s="49"/>
      <c r="L51" s="49"/>
      <c r="M51" s="49"/>
      <c r="N51" s="49"/>
    </row>
    <row r="52" spans="1:14" s="7" customFormat="1" ht="25.5" customHeight="1" x14ac:dyDescent="0.35">
      <c r="A52" s="49"/>
      <c r="B52" s="49"/>
      <c r="C52" s="49"/>
      <c r="D52" s="49"/>
      <c r="E52" s="49"/>
      <c r="F52" s="50" t="e">
        <f>VLOOKUP($E52,'Liste de produits types'!$A$2:$E$142,2,FALSE)</f>
        <v>#N/A</v>
      </c>
      <c r="G52" s="50" t="e">
        <f>VLOOKUP($E52,'Liste de produits types'!$A$2:$E$142,3,FALSE)</f>
        <v>#N/A</v>
      </c>
      <c r="H52" s="50" t="e">
        <f>VLOOKUP($E52,'Liste de produits types'!$A$2:$E$142,4,FALSE)</f>
        <v>#N/A</v>
      </c>
      <c r="I52" s="49"/>
      <c r="J52" s="49"/>
      <c r="K52" s="49"/>
      <c r="L52" s="49"/>
      <c r="M52" s="49"/>
      <c r="N52" s="49"/>
    </row>
    <row r="53" spans="1:14" s="7" customFormat="1" ht="25.5" customHeight="1" x14ac:dyDescent="0.35">
      <c r="A53" s="49"/>
      <c r="B53" s="49"/>
      <c r="C53" s="49"/>
      <c r="D53" s="49"/>
      <c r="E53" s="49"/>
      <c r="F53" s="50" t="e">
        <f>VLOOKUP($E53,'Liste de produits types'!$A$2:$E$142,2,FALSE)</f>
        <v>#N/A</v>
      </c>
      <c r="G53" s="50" t="e">
        <f>VLOOKUP($E53,'Liste de produits types'!$A$2:$E$142,3,FALSE)</f>
        <v>#N/A</v>
      </c>
      <c r="H53" s="50" t="e">
        <f>VLOOKUP($E53,'Liste de produits types'!$A$2:$E$142,4,FALSE)</f>
        <v>#N/A</v>
      </c>
      <c r="I53" s="49"/>
      <c r="J53" s="49"/>
      <c r="K53" s="49"/>
      <c r="L53" s="49"/>
      <c r="M53" s="49"/>
      <c r="N53" s="49"/>
    </row>
    <row r="54" spans="1:14" s="7" customFormat="1" ht="25.5" customHeight="1" x14ac:dyDescent="0.35">
      <c r="A54" s="49"/>
      <c r="B54" s="49"/>
      <c r="C54" s="49"/>
      <c r="D54" s="49"/>
      <c r="E54" s="49"/>
      <c r="F54" s="50" t="e">
        <f>VLOOKUP($E54,'Liste de produits types'!$A$2:$E$142,2,FALSE)</f>
        <v>#N/A</v>
      </c>
      <c r="G54" s="50" t="e">
        <f>VLOOKUP($E54,'Liste de produits types'!$A$2:$E$142,3,FALSE)</f>
        <v>#N/A</v>
      </c>
      <c r="H54" s="50" t="e">
        <f>VLOOKUP($E54,'Liste de produits types'!$A$2:$E$142,4,FALSE)</f>
        <v>#N/A</v>
      </c>
      <c r="I54" s="49"/>
      <c r="J54" s="49"/>
      <c r="K54" s="49"/>
      <c r="L54" s="49"/>
      <c r="M54" s="49"/>
      <c r="N54" s="49"/>
    </row>
    <row r="55" spans="1:14" s="7" customFormat="1" ht="25.5" customHeight="1" x14ac:dyDescent="0.35">
      <c r="A55" s="49"/>
      <c r="B55" s="49"/>
      <c r="C55" s="49"/>
      <c r="D55" s="49"/>
      <c r="E55" s="49"/>
      <c r="F55" s="50" t="e">
        <f>VLOOKUP($E55,'Liste de produits types'!$A$2:$E$142,2,FALSE)</f>
        <v>#N/A</v>
      </c>
      <c r="G55" s="50" t="e">
        <f>VLOOKUP($E55,'Liste de produits types'!$A$2:$E$142,3,FALSE)</f>
        <v>#N/A</v>
      </c>
      <c r="H55" s="50" t="e">
        <f>VLOOKUP($E55,'Liste de produits types'!$A$2:$E$142,4,FALSE)</f>
        <v>#N/A</v>
      </c>
      <c r="I55" s="49"/>
      <c r="J55" s="49"/>
      <c r="K55" s="49"/>
      <c r="L55" s="49"/>
      <c r="M55" s="49"/>
      <c r="N55" s="49"/>
    </row>
    <row r="56" spans="1:14" s="7" customFormat="1" ht="25.5" customHeight="1" x14ac:dyDescent="0.35">
      <c r="A56" s="49"/>
      <c r="B56" s="49"/>
      <c r="C56" s="49"/>
      <c r="D56" s="49"/>
      <c r="E56" s="49"/>
      <c r="F56" s="50" t="e">
        <f>VLOOKUP($E56,'Liste de produits types'!$A$2:$E$142,2,FALSE)</f>
        <v>#N/A</v>
      </c>
      <c r="G56" s="50" t="e">
        <f>VLOOKUP($E56,'Liste de produits types'!$A$2:$E$142,3,FALSE)</f>
        <v>#N/A</v>
      </c>
      <c r="H56" s="50" t="e">
        <f>VLOOKUP($E56,'Liste de produits types'!$A$2:$E$142,4,FALSE)</f>
        <v>#N/A</v>
      </c>
      <c r="I56" s="49"/>
      <c r="J56" s="49"/>
      <c r="K56" s="49"/>
      <c r="L56" s="49"/>
      <c r="M56" s="49"/>
      <c r="N56" s="49"/>
    </row>
    <row r="57" spans="1:14" s="7" customFormat="1" ht="25.5" customHeight="1" x14ac:dyDescent="0.35">
      <c r="A57" s="49"/>
      <c r="B57" s="49"/>
      <c r="C57" s="49"/>
      <c r="D57" s="49"/>
      <c r="E57" s="49"/>
      <c r="F57" s="50" t="e">
        <f>VLOOKUP($E57,'Liste de produits types'!$A$2:$E$142,2,FALSE)</f>
        <v>#N/A</v>
      </c>
      <c r="G57" s="50" t="e">
        <f>VLOOKUP($E57,'Liste de produits types'!$A$2:$E$142,3,FALSE)</f>
        <v>#N/A</v>
      </c>
      <c r="H57" s="50" t="e">
        <f>VLOOKUP($E57,'Liste de produits types'!$A$2:$E$142,4,FALSE)</f>
        <v>#N/A</v>
      </c>
      <c r="I57" s="49"/>
      <c r="J57" s="49"/>
      <c r="K57" s="49"/>
      <c r="L57" s="49"/>
      <c r="M57" s="49"/>
      <c r="N57" s="49"/>
    </row>
    <row r="58" spans="1:14" s="7" customFormat="1" ht="25.5" customHeight="1" x14ac:dyDescent="0.35">
      <c r="A58" s="49"/>
      <c r="B58" s="49"/>
      <c r="C58" s="49"/>
      <c r="D58" s="49"/>
      <c r="E58" s="49"/>
      <c r="F58" s="50" t="e">
        <f>VLOOKUP($E58,'Liste de produits types'!$A$2:$E$142,2,FALSE)</f>
        <v>#N/A</v>
      </c>
      <c r="G58" s="50" t="e">
        <f>VLOOKUP($E58,'Liste de produits types'!$A$2:$E$142,3,FALSE)</f>
        <v>#N/A</v>
      </c>
      <c r="H58" s="50" t="e">
        <f>VLOOKUP($E58,'Liste de produits types'!$A$2:$E$142,4,FALSE)</f>
        <v>#N/A</v>
      </c>
      <c r="I58" s="49"/>
      <c r="J58" s="49"/>
      <c r="K58" s="49"/>
      <c r="L58" s="49"/>
      <c r="M58" s="49"/>
      <c r="N58" s="49"/>
    </row>
    <row r="59" spans="1:14" s="7" customFormat="1" ht="25.5" customHeight="1" x14ac:dyDescent="0.35">
      <c r="A59" s="49"/>
      <c r="B59" s="49"/>
      <c r="C59" s="49"/>
      <c r="D59" s="49"/>
      <c r="E59" s="49"/>
      <c r="F59" s="50" t="e">
        <f>VLOOKUP($E59,'Liste de produits types'!$A$2:$E$142,2,FALSE)</f>
        <v>#N/A</v>
      </c>
      <c r="G59" s="50" t="e">
        <f>VLOOKUP($E59,'Liste de produits types'!$A$2:$E$142,3,FALSE)</f>
        <v>#N/A</v>
      </c>
      <c r="H59" s="50" t="e">
        <f>VLOOKUP($E59,'Liste de produits types'!$A$2:$E$142,4,FALSE)</f>
        <v>#N/A</v>
      </c>
      <c r="I59" s="49"/>
      <c r="J59" s="49"/>
      <c r="K59" s="49"/>
      <c r="L59" s="49"/>
      <c r="M59" s="49"/>
      <c r="N59" s="49"/>
    </row>
    <row r="60" spans="1:14" s="7" customFormat="1" ht="25.5" customHeight="1" x14ac:dyDescent="0.35">
      <c r="A60" s="49"/>
      <c r="B60" s="49"/>
      <c r="C60" s="49"/>
      <c r="D60" s="49"/>
      <c r="E60" s="49"/>
      <c r="F60" s="50" t="e">
        <f>VLOOKUP($E60,'Liste de produits types'!$A$2:$E$142,2,FALSE)</f>
        <v>#N/A</v>
      </c>
      <c r="G60" s="50" t="e">
        <f>VLOOKUP($E60,'Liste de produits types'!$A$2:$E$142,3,FALSE)</f>
        <v>#N/A</v>
      </c>
      <c r="H60" s="50" t="e">
        <f>VLOOKUP($E60,'Liste de produits types'!$A$2:$E$142,4,FALSE)</f>
        <v>#N/A</v>
      </c>
      <c r="I60" s="49"/>
      <c r="J60" s="49"/>
      <c r="K60" s="49"/>
      <c r="L60" s="49"/>
      <c r="M60" s="49"/>
      <c r="N60" s="49"/>
    </row>
    <row r="61" spans="1:14" s="7" customFormat="1" ht="25.5" customHeight="1" x14ac:dyDescent="0.35">
      <c r="A61" s="49"/>
      <c r="B61" s="49"/>
      <c r="C61" s="49"/>
      <c r="D61" s="49"/>
      <c r="E61" s="49"/>
      <c r="F61" s="50" t="e">
        <f>VLOOKUP($E61,'Liste de produits types'!$A$2:$E$142,2,FALSE)</f>
        <v>#N/A</v>
      </c>
      <c r="G61" s="50" t="e">
        <f>VLOOKUP($E61,'Liste de produits types'!$A$2:$E$142,3,FALSE)</f>
        <v>#N/A</v>
      </c>
      <c r="H61" s="50" t="e">
        <f>VLOOKUP($E61,'Liste de produits types'!$A$2:$E$142,4,FALSE)</f>
        <v>#N/A</v>
      </c>
      <c r="I61" s="49"/>
      <c r="J61" s="49"/>
      <c r="K61" s="49"/>
      <c r="L61" s="49"/>
      <c r="M61" s="49"/>
      <c r="N61" s="49"/>
    </row>
    <row r="62" spans="1:14" s="7" customFormat="1" ht="25.5" customHeight="1" x14ac:dyDescent="0.35">
      <c r="A62" s="49"/>
      <c r="B62" s="49"/>
      <c r="C62" s="49"/>
      <c r="D62" s="49"/>
      <c r="E62" s="49"/>
      <c r="F62" s="50" t="e">
        <f>VLOOKUP($E62,'Liste de produits types'!$A$2:$E$142,2,FALSE)</f>
        <v>#N/A</v>
      </c>
      <c r="G62" s="50" t="e">
        <f>VLOOKUP($E62,'Liste de produits types'!$A$2:$E$142,3,FALSE)</f>
        <v>#N/A</v>
      </c>
      <c r="H62" s="50" t="e">
        <f>VLOOKUP($E62,'Liste de produits types'!$A$2:$E$142,4,FALSE)</f>
        <v>#N/A</v>
      </c>
      <c r="I62" s="49"/>
      <c r="J62" s="49"/>
      <c r="K62" s="49"/>
      <c r="L62" s="49"/>
      <c r="M62" s="49"/>
      <c r="N62" s="49"/>
    </row>
    <row r="63" spans="1:14" s="7" customFormat="1" ht="25.5" customHeight="1" x14ac:dyDescent="0.35">
      <c r="A63" s="49"/>
      <c r="B63" s="49"/>
      <c r="C63" s="49"/>
      <c r="D63" s="49"/>
      <c r="E63" s="49"/>
      <c r="F63" s="50" t="e">
        <f>VLOOKUP($E63,'Liste de produits types'!$A$2:$E$142,2,FALSE)</f>
        <v>#N/A</v>
      </c>
      <c r="G63" s="50" t="e">
        <f>VLOOKUP($E63,'Liste de produits types'!$A$2:$E$142,3,FALSE)</f>
        <v>#N/A</v>
      </c>
      <c r="H63" s="50" t="e">
        <f>VLOOKUP($E63,'Liste de produits types'!$A$2:$E$142,4,FALSE)</f>
        <v>#N/A</v>
      </c>
      <c r="I63" s="49"/>
      <c r="J63" s="49"/>
      <c r="K63" s="49"/>
      <c r="L63" s="49"/>
      <c r="M63" s="49"/>
      <c r="N63" s="49"/>
    </row>
    <row r="64" spans="1:14" s="7" customFormat="1" ht="25.5" customHeight="1" x14ac:dyDescent="0.35">
      <c r="A64" s="49"/>
      <c r="B64" s="49"/>
      <c r="C64" s="49"/>
      <c r="D64" s="49"/>
      <c r="E64" s="49"/>
      <c r="F64" s="50" t="e">
        <f>VLOOKUP($E64,'Liste de produits types'!$A$2:$E$142,2,FALSE)</f>
        <v>#N/A</v>
      </c>
      <c r="G64" s="50" t="e">
        <f>VLOOKUP($E64,'Liste de produits types'!$A$2:$E$142,3,FALSE)</f>
        <v>#N/A</v>
      </c>
      <c r="H64" s="50" t="e">
        <f>VLOOKUP($E64,'Liste de produits types'!$A$2:$E$142,4,FALSE)</f>
        <v>#N/A</v>
      </c>
      <c r="I64" s="49"/>
      <c r="J64" s="49"/>
      <c r="K64" s="49"/>
      <c r="L64" s="49"/>
      <c r="M64" s="49"/>
      <c r="N64" s="49"/>
    </row>
    <row r="65" spans="1:14" s="7" customFormat="1" ht="25.5" customHeight="1" x14ac:dyDescent="0.35">
      <c r="A65" s="49"/>
      <c r="B65" s="49"/>
      <c r="C65" s="49"/>
      <c r="D65" s="49"/>
      <c r="E65" s="49"/>
      <c r="F65" s="50" t="e">
        <f>VLOOKUP($E65,'Liste de produits types'!$A$2:$E$142,2,FALSE)</f>
        <v>#N/A</v>
      </c>
      <c r="G65" s="50" t="e">
        <f>VLOOKUP($E65,'Liste de produits types'!$A$2:$E$142,3,FALSE)</f>
        <v>#N/A</v>
      </c>
      <c r="H65" s="50" t="e">
        <f>VLOOKUP($E65,'Liste de produits types'!$A$2:$E$142,4,FALSE)</f>
        <v>#N/A</v>
      </c>
      <c r="I65" s="49"/>
      <c r="J65" s="49"/>
      <c r="K65" s="49"/>
      <c r="L65" s="49"/>
      <c r="M65" s="49"/>
      <c r="N65" s="49"/>
    </row>
    <row r="66" spans="1:14" s="7" customFormat="1" ht="25.5" customHeight="1" x14ac:dyDescent="0.35">
      <c r="A66" s="49"/>
      <c r="B66" s="49"/>
      <c r="C66" s="49"/>
      <c r="D66" s="49"/>
      <c r="E66" s="49"/>
      <c r="F66" s="50" t="e">
        <f>VLOOKUP($E66,'Liste de produits types'!$A$2:$E$142,2,FALSE)</f>
        <v>#N/A</v>
      </c>
      <c r="G66" s="50" t="e">
        <f>VLOOKUP($E66,'Liste de produits types'!$A$2:$E$142,3,FALSE)</f>
        <v>#N/A</v>
      </c>
      <c r="H66" s="50" t="e">
        <f>VLOOKUP($E66,'Liste de produits types'!$A$2:$E$142,4,FALSE)</f>
        <v>#N/A</v>
      </c>
      <c r="I66" s="49"/>
      <c r="J66" s="49"/>
      <c r="K66" s="49"/>
      <c r="L66" s="49"/>
      <c r="M66" s="49"/>
      <c r="N66" s="49"/>
    </row>
    <row r="67" spans="1:14" s="7" customFormat="1" ht="25.5" customHeight="1" x14ac:dyDescent="0.35">
      <c r="A67" s="49"/>
      <c r="B67" s="49"/>
      <c r="C67" s="49"/>
      <c r="D67" s="49"/>
      <c r="E67" s="49"/>
      <c r="F67" s="50" t="e">
        <f>VLOOKUP($E67,'Liste de produits types'!$A$2:$E$142,2,FALSE)</f>
        <v>#N/A</v>
      </c>
      <c r="G67" s="50" t="e">
        <f>VLOOKUP($E67,'Liste de produits types'!$A$2:$E$142,3,FALSE)</f>
        <v>#N/A</v>
      </c>
      <c r="H67" s="50" t="e">
        <f>VLOOKUP($E67,'Liste de produits types'!$A$2:$E$142,4,FALSE)</f>
        <v>#N/A</v>
      </c>
      <c r="I67" s="49"/>
      <c r="J67" s="49"/>
      <c r="K67" s="49"/>
      <c r="L67" s="49"/>
      <c r="M67" s="49"/>
      <c r="N67" s="49"/>
    </row>
    <row r="68" spans="1:14" s="7" customFormat="1" ht="25.5" customHeight="1" x14ac:dyDescent="0.35">
      <c r="A68" s="49"/>
      <c r="B68" s="49"/>
      <c r="C68" s="49"/>
      <c r="D68" s="49"/>
      <c r="E68" s="49"/>
      <c r="F68" s="50" t="e">
        <f>VLOOKUP($E68,'Liste de produits types'!$A$2:$E$142,2,FALSE)</f>
        <v>#N/A</v>
      </c>
      <c r="G68" s="50" t="e">
        <f>VLOOKUP($E68,'Liste de produits types'!$A$2:$E$142,3,FALSE)</f>
        <v>#N/A</v>
      </c>
      <c r="H68" s="50" t="e">
        <f>VLOOKUP($E68,'Liste de produits types'!$A$2:$E$142,4,FALSE)</f>
        <v>#N/A</v>
      </c>
      <c r="I68" s="49"/>
      <c r="J68" s="49"/>
      <c r="K68" s="49"/>
      <c r="L68" s="49"/>
      <c r="M68" s="49"/>
      <c r="N68" s="49"/>
    </row>
    <row r="69" spans="1:14" s="7" customFormat="1" ht="25.5" customHeight="1" x14ac:dyDescent="0.35">
      <c r="A69" s="49"/>
      <c r="B69" s="49"/>
      <c r="C69" s="49"/>
      <c r="D69" s="49"/>
      <c r="E69" s="49"/>
      <c r="F69" s="50" t="e">
        <f>VLOOKUP($E69,'Liste de produits types'!$A$2:$E$142,2,FALSE)</f>
        <v>#N/A</v>
      </c>
      <c r="G69" s="50" t="e">
        <f>VLOOKUP($E69,'Liste de produits types'!$A$2:$E$142,3,FALSE)</f>
        <v>#N/A</v>
      </c>
      <c r="H69" s="50" t="e">
        <f>VLOOKUP($E69,'Liste de produits types'!$A$2:$E$142,4,FALSE)</f>
        <v>#N/A</v>
      </c>
      <c r="I69" s="49"/>
      <c r="J69" s="49"/>
      <c r="K69" s="49"/>
      <c r="L69" s="49"/>
      <c r="M69" s="49"/>
      <c r="N69" s="49"/>
    </row>
    <row r="70" spans="1:14" s="7" customFormat="1" ht="25.5" customHeight="1" x14ac:dyDescent="0.35">
      <c r="A70" s="49"/>
      <c r="B70" s="49"/>
      <c r="C70" s="49"/>
      <c r="D70" s="49"/>
      <c r="E70" s="49"/>
      <c r="F70" s="50" t="e">
        <f>VLOOKUP($E70,'Liste de produits types'!$A$2:$E$142,2,FALSE)</f>
        <v>#N/A</v>
      </c>
      <c r="G70" s="50" t="e">
        <f>VLOOKUP($E70,'Liste de produits types'!$A$2:$E$142,3,FALSE)</f>
        <v>#N/A</v>
      </c>
      <c r="H70" s="50" t="e">
        <f>VLOOKUP($E70,'Liste de produits types'!$A$2:$E$142,4,FALSE)</f>
        <v>#N/A</v>
      </c>
      <c r="I70" s="49"/>
      <c r="J70" s="49"/>
      <c r="K70" s="49"/>
      <c r="L70" s="49"/>
      <c r="M70" s="49"/>
      <c r="N70" s="49"/>
    </row>
    <row r="71" spans="1:14" s="7" customFormat="1" ht="25.5" customHeight="1" x14ac:dyDescent="0.35">
      <c r="A71" s="49"/>
      <c r="B71" s="49"/>
      <c r="C71" s="49"/>
      <c r="D71" s="49"/>
      <c r="E71" s="49"/>
      <c r="F71" s="50" t="e">
        <f>VLOOKUP($E71,'Liste de produits types'!$A$2:$E$142,2,FALSE)</f>
        <v>#N/A</v>
      </c>
      <c r="G71" s="50" t="e">
        <f>VLOOKUP($E71,'Liste de produits types'!$A$2:$E$142,3,FALSE)</f>
        <v>#N/A</v>
      </c>
      <c r="H71" s="50" t="e">
        <f>VLOOKUP($E71,'Liste de produits types'!$A$2:$E$142,4,FALSE)</f>
        <v>#N/A</v>
      </c>
      <c r="I71" s="49"/>
      <c r="J71" s="49"/>
      <c r="K71" s="49"/>
      <c r="L71" s="49"/>
      <c r="M71" s="49"/>
      <c r="N71" s="49"/>
    </row>
    <row r="72" spans="1:14" s="7" customFormat="1" ht="25.5" customHeight="1" x14ac:dyDescent="0.35">
      <c r="A72" s="49"/>
      <c r="B72" s="49"/>
      <c r="C72" s="49"/>
      <c r="D72" s="49"/>
      <c r="E72" s="49"/>
      <c r="F72" s="50" t="e">
        <f>VLOOKUP($E72,'Liste de produits types'!$A$2:$E$142,2,FALSE)</f>
        <v>#N/A</v>
      </c>
      <c r="G72" s="50" t="e">
        <f>VLOOKUP($E72,'Liste de produits types'!$A$2:$E$142,3,FALSE)</f>
        <v>#N/A</v>
      </c>
      <c r="H72" s="50" t="e">
        <f>VLOOKUP($E72,'Liste de produits types'!$A$2:$E$142,4,FALSE)</f>
        <v>#N/A</v>
      </c>
      <c r="I72" s="49"/>
      <c r="J72" s="49"/>
      <c r="K72" s="49"/>
      <c r="L72" s="49"/>
      <c r="M72" s="49"/>
      <c r="N72" s="49"/>
    </row>
    <row r="73" spans="1:14" s="7" customFormat="1" ht="25.5" customHeight="1" x14ac:dyDescent="0.35">
      <c r="A73" s="49"/>
      <c r="B73" s="49"/>
      <c r="C73" s="49"/>
      <c r="D73" s="49"/>
      <c r="E73" s="49"/>
      <c r="F73" s="50" t="e">
        <f>VLOOKUP($E73,'Liste de produits types'!$A$2:$E$142,2,FALSE)</f>
        <v>#N/A</v>
      </c>
      <c r="G73" s="50" t="e">
        <f>VLOOKUP($E73,'Liste de produits types'!$A$2:$E$142,3,FALSE)</f>
        <v>#N/A</v>
      </c>
      <c r="H73" s="50" t="e">
        <f>VLOOKUP($E73,'Liste de produits types'!$A$2:$E$142,4,FALSE)</f>
        <v>#N/A</v>
      </c>
      <c r="I73" s="49"/>
      <c r="J73" s="49"/>
      <c r="K73" s="49"/>
      <c r="L73" s="49"/>
      <c r="M73" s="49"/>
      <c r="N73" s="49"/>
    </row>
    <row r="74" spans="1:14" s="7" customFormat="1" ht="25.5" customHeight="1" x14ac:dyDescent="0.35">
      <c r="A74" s="49"/>
      <c r="B74" s="49"/>
      <c r="C74" s="49"/>
      <c r="D74" s="49"/>
      <c r="E74" s="49"/>
      <c r="F74" s="50" t="e">
        <f>VLOOKUP($E74,'Liste de produits types'!$A$2:$E$142,2,FALSE)</f>
        <v>#N/A</v>
      </c>
      <c r="G74" s="50" t="e">
        <f>VLOOKUP($E74,'Liste de produits types'!$A$2:$E$142,3,FALSE)</f>
        <v>#N/A</v>
      </c>
      <c r="H74" s="50" t="e">
        <f>VLOOKUP($E74,'Liste de produits types'!$A$2:$E$142,4,FALSE)</f>
        <v>#N/A</v>
      </c>
      <c r="I74" s="49"/>
      <c r="J74" s="49"/>
      <c r="K74" s="49"/>
      <c r="L74" s="49"/>
      <c r="M74" s="49"/>
      <c r="N74" s="49"/>
    </row>
    <row r="75" spans="1:14" s="7" customFormat="1" ht="25.5" customHeight="1" x14ac:dyDescent="0.35">
      <c r="A75" s="49"/>
      <c r="B75" s="49"/>
      <c r="C75" s="49"/>
      <c r="D75" s="49"/>
      <c r="E75" s="49"/>
      <c r="F75" s="50" t="e">
        <f>VLOOKUP($E75,'Liste de produits types'!$A$2:$E$142,2,FALSE)</f>
        <v>#N/A</v>
      </c>
      <c r="G75" s="50" t="e">
        <f>VLOOKUP($E75,'Liste de produits types'!$A$2:$E$142,3,FALSE)</f>
        <v>#N/A</v>
      </c>
      <c r="H75" s="50" t="e">
        <f>VLOOKUP($E75,'Liste de produits types'!$A$2:$E$142,4,FALSE)</f>
        <v>#N/A</v>
      </c>
      <c r="I75" s="49"/>
      <c r="J75" s="49"/>
      <c r="K75" s="49"/>
      <c r="L75" s="49"/>
      <c r="M75" s="49"/>
      <c r="N75" s="49"/>
    </row>
    <row r="76" spans="1:14" s="7" customFormat="1" ht="25.5" customHeight="1" x14ac:dyDescent="0.35">
      <c r="A76" s="49"/>
      <c r="B76" s="49"/>
      <c r="C76" s="49"/>
      <c r="D76" s="49"/>
      <c r="E76" s="49"/>
      <c r="F76" s="50" t="e">
        <f>VLOOKUP($E76,'Liste de produits types'!$A$2:$E$142,2,FALSE)</f>
        <v>#N/A</v>
      </c>
      <c r="G76" s="50" t="e">
        <f>VLOOKUP($E76,'Liste de produits types'!$A$2:$E$142,3,FALSE)</f>
        <v>#N/A</v>
      </c>
      <c r="H76" s="50" t="e">
        <f>VLOOKUP($E76,'Liste de produits types'!$A$2:$E$142,4,FALSE)</f>
        <v>#N/A</v>
      </c>
      <c r="I76" s="49"/>
      <c r="J76" s="49"/>
      <c r="K76" s="49"/>
      <c r="L76" s="49"/>
      <c r="M76" s="49"/>
      <c r="N76" s="49"/>
    </row>
    <row r="77" spans="1:14" s="7" customFormat="1" ht="25.5" customHeight="1" x14ac:dyDescent="0.35">
      <c r="A77" s="49"/>
      <c r="B77" s="49"/>
      <c r="C77" s="49"/>
      <c r="D77" s="49"/>
      <c r="E77" s="49"/>
      <c r="F77" s="50" t="e">
        <f>VLOOKUP($E77,'Liste de produits types'!$A$2:$E$142,2,FALSE)</f>
        <v>#N/A</v>
      </c>
      <c r="G77" s="50" t="e">
        <f>VLOOKUP($E77,'Liste de produits types'!$A$2:$E$142,3,FALSE)</f>
        <v>#N/A</v>
      </c>
      <c r="H77" s="50" t="e">
        <f>VLOOKUP($E77,'Liste de produits types'!$A$2:$E$142,4,FALSE)</f>
        <v>#N/A</v>
      </c>
      <c r="I77" s="49"/>
      <c r="J77" s="49"/>
      <c r="K77" s="49"/>
      <c r="L77" s="49"/>
      <c r="M77" s="49"/>
      <c r="N77" s="49"/>
    </row>
    <row r="78" spans="1:14" s="7" customFormat="1" ht="25.5" customHeight="1" x14ac:dyDescent="0.35">
      <c r="A78" s="49"/>
      <c r="B78" s="49"/>
      <c r="C78" s="49"/>
      <c r="D78" s="49"/>
      <c r="E78" s="49"/>
      <c r="F78" s="50" t="e">
        <f>VLOOKUP($E78,'Liste de produits types'!$A$2:$E$142,2,FALSE)</f>
        <v>#N/A</v>
      </c>
      <c r="G78" s="50" t="e">
        <f>VLOOKUP($E78,'Liste de produits types'!$A$2:$E$142,3,FALSE)</f>
        <v>#N/A</v>
      </c>
      <c r="H78" s="50" t="e">
        <f>VLOOKUP($E78,'Liste de produits types'!$A$2:$E$142,4,FALSE)</f>
        <v>#N/A</v>
      </c>
      <c r="I78" s="49"/>
      <c r="J78" s="49"/>
      <c r="K78" s="49"/>
      <c r="L78" s="49"/>
      <c r="M78" s="49"/>
      <c r="N78" s="49"/>
    </row>
    <row r="79" spans="1:14" s="7" customFormat="1" ht="25.5" customHeight="1" x14ac:dyDescent="0.35">
      <c r="A79" s="49"/>
      <c r="B79" s="49"/>
      <c r="C79" s="49"/>
      <c r="D79" s="49"/>
      <c r="E79" s="49"/>
      <c r="F79" s="50" t="e">
        <f>VLOOKUP($E79,'Liste de produits types'!$A$2:$E$142,2,FALSE)</f>
        <v>#N/A</v>
      </c>
      <c r="G79" s="50" t="e">
        <f>VLOOKUP($E79,'Liste de produits types'!$A$2:$E$142,3,FALSE)</f>
        <v>#N/A</v>
      </c>
      <c r="H79" s="50" t="e">
        <f>VLOOKUP($E79,'Liste de produits types'!$A$2:$E$142,4,FALSE)</f>
        <v>#N/A</v>
      </c>
      <c r="I79" s="49"/>
      <c r="J79" s="49"/>
      <c r="K79" s="49"/>
      <c r="L79" s="49"/>
      <c r="M79" s="49"/>
      <c r="N79" s="49"/>
    </row>
    <row r="80" spans="1:14" s="7" customFormat="1" ht="25.5" customHeight="1" x14ac:dyDescent="0.35">
      <c r="A80" s="49"/>
      <c r="B80" s="49"/>
      <c r="C80" s="49"/>
      <c r="D80" s="49"/>
      <c r="E80" s="49"/>
      <c r="F80" s="50" t="e">
        <f>VLOOKUP($E80,'Liste de produits types'!$A$2:$E$142,2,FALSE)</f>
        <v>#N/A</v>
      </c>
      <c r="G80" s="50" t="e">
        <f>VLOOKUP($E80,'Liste de produits types'!$A$2:$E$142,3,FALSE)</f>
        <v>#N/A</v>
      </c>
      <c r="H80" s="50" t="e">
        <f>VLOOKUP($E80,'Liste de produits types'!$A$2:$E$142,4,FALSE)</f>
        <v>#N/A</v>
      </c>
      <c r="I80" s="49"/>
      <c r="J80" s="49"/>
      <c r="K80" s="49"/>
      <c r="L80" s="49"/>
      <c r="M80" s="49"/>
      <c r="N80" s="49"/>
    </row>
    <row r="81" spans="1:14" s="7" customFormat="1" ht="25.5" customHeight="1" x14ac:dyDescent="0.35">
      <c r="A81" s="49"/>
      <c r="B81" s="49"/>
      <c r="C81" s="49"/>
      <c r="D81" s="49"/>
      <c r="E81" s="49"/>
      <c r="F81" s="50" t="e">
        <f>VLOOKUP($E81,'Liste de produits types'!$A$2:$E$142,2,FALSE)</f>
        <v>#N/A</v>
      </c>
      <c r="G81" s="50" t="e">
        <f>VLOOKUP($E81,'Liste de produits types'!$A$2:$E$142,3,FALSE)</f>
        <v>#N/A</v>
      </c>
      <c r="H81" s="50" t="e">
        <f>VLOOKUP($E81,'Liste de produits types'!$A$2:$E$142,4,FALSE)</f>
        <v>#N/A</v>
      </c>
      <c r="I81" s="49"/>
      <c r="J81" s="49"/>
      <c r="K81" s="49"/>
      <c r="L81" s="49"/>
      <c r="M81" s="49"/>
      <c r="N81" s="49"/>
    </row>
    <row r="82" spans="1:14" s="7" customFormat="1" ht="25.5" customHeight="1" x14ac:dyDescent="0.35">
      <c r="A82" s="49"/>
      <c r="B82" s="49"/>
      <c r="C82" s="49"/>
      <c r="D82" s="49"/>
      <c r="E82" s="49"/>
      <c r="F82" s="50" t="e">
        <f>VLOOKUP($E82,'Liste de produits types'!$A$2:$E$142,2,FALSE)</f>
        <v>#N/A</v>
      </c>
      <c r="G82" s="50" t="e">
        <f>VLOOKUP($E82,'Liste de produits types'!$A$2:$E$142,3,FALSE)</f>
        <v>#N/A</v>
      </c>
      <c r="H82" s="50" t="e">
        <f>VLOOKUP($E82,'Liste de produits types'!$A$2:$E$142,4,FALSE)</f>
        <v>#N/A</v>
      </c>
      <c r="I82" s="49"/>
      <c r="J82" s="49"/>
      <c r="K82" s="49"/>
      <c r="L82" s="49"/>
      <c r="M82" s="49"/>
      <c r="N82" s="49"/>
    </row>
    <row r="83" spans="1:14" s="7" customFormat="1" ht="25.5" customHeight="1" x14ac:dyDescent="0.35">
      <c r="A83" s="49"/>
      <c r="B83" s="49"/>
      <c r="C83" s="49"/>
      <c r="D83" s="49"/>
      <c r="E83" s="49"/>
      <c r="F83" s="50" t="e">
        <f>VLOOKUP($E83,'Liste de produits types'!$A$2:$E$142,2,FALSE)</f>
        <v>#N/A</v>
      </c>
      <c r="G83" s="50" t="e">
        <f>VLOOKUP($E83,'Liste de produits types'!$A$2:$E$142,3,FALSE)</f>
        <v>#N/A</v>
      </c>
      <c r="H83" s="50" t="e">
        <f>VLOOKUP($E83,'Liste de produits types'!$A$2:$E$142,4,FALSE)</f>
        <v>#N/A</v>
      </c>
      <c r="I83" s="49"/>
      <c r="J83" s="49"/>
      <c r="K83" s="49"/>
      <c r="L83" s="49"/>
      <c r="M83" s="49"/>
      <c r="N83" s="49"/>
    </row>
    <row r="84" spans="1:14" s="7" customFormat="1" ht="25.5" customHeight="1" x14ac:dyDescent="0.35">
      <c r="A84" s="49"/>
      <c r="B84" s="49"/>
      <c r="C84" s="49"/>
      <c r="D84" s="49"/>
      <c r="E84" s="49"/>
      <c r="F84" s="50" t="e">
        <f>VLOOKUP($E84,'Liste de produits types'!$A$2:$E$142,2,FALSE)</f>
        <v>#N/A</v>
      </c>
      <c r="G84" s="50" t="e">
        <f>VLOOKUP($E84,'Liste de produits types'!$A$2:$E$142,3,FALSE)</f>
        <v>#N/A</v>
      </c>
      <c r="H84" s="50" t="e">
        <f>VLOOKUP($E84,'Liste de produits types'!$A$2:$E$142,4,FALSE)</f>
        <v>#N/A</v>
      </c>
      <c r="I84" s="49"/>
      <c r="J84" s="49"/>
      <c r="K84" s="49"/>
      <c r="L84" s="49"/>
      <c r="M84" s="49"/>
      <c r="N84" s="49"/>
    </row>
    <row r="85" spans="1:14" s="7" customFormat="1" ht="25.5" customHeight="1" x14ac:dyDescent="0.35">
      <c r="A85" s="49"/>
      <c r="B85" s="49"/>
      <c r="C85" s="49"/>
      <c r="D85" s="49"/>
      <c r="E85" s="49"/>
      <c r="F85" s="50" t="e">
        <f>VLOOKUP($E85,'Liste de produits types'!$A$2:$E$142,2,FALSE)</f>
        <v>#N/A</v>
      </c>
      <c r="G85" s="50" t="e">
        <f>VLOOKUP($E85,'Liste de produits types'!$A$2:$E$142,3,FALSE)</f>
        <v>#N/A</v>
      </c>
      <c r="H85" s="50" t="e">
        <f>VLOOKUP($E85,'Liste de produits types'!$A$2:$E$142,4,FALSE)</f>
        <v>#N/A</v>
      </c>
      <c r="I85" s="49"/>
      <c r="J85" s="49"/>
      <c r="K85" s="49"/>
      <c r="L85" s="49"/>
      <c r="M85" s="49"/>
      <c r="N85" s="49"/>
    </row>
    <row r="86" spans="1:14" s="7" customFormat="1" ht="25.5" customHeight="1" x14ac:dyDescent="0.35">
      <c r="A86" s="49"/>
      <c r="B86" s="49"/>
      <c r="C86" s="49"/>
      <c r="D86" s="49"/>
      <c r="E86" s="49"/>
      <c r="F86" s="50" t="e">
        <f>VLOOKUP($E86,'Liste de produits types'!$A$2:$E$142,2,FALSE)</f>
        <v>#N/A</v>
      </c>
      <c r="G86" s="50" t="e">
        <f>VLOOKUP($E86,'Liste de produits types'!$A$2:$E$142,3,FALSE)</f>
        <v>#N/A</v>
      </c>
      <c r="H86" s="50" t="e">
        <f>VLOOKUP($E86,'Liste de produits types'!$A$2:$E$142,4,FALSE)</f>
        <v>#N/A</v>
      </c>
      <c r="I86" s="49"/>
      <c r="J86" s="49"/>
      <c r="K86" s="49"/>
      <c r="L86" s="49"/>
      <c r="M86" s="49"/>
      <c r="N86" s="49"/>
    </row>
    <row r="87" spans="1:14" s="7" customFormat="1" ht="25.5" customHeight="1" x14ac:dyDescent="0.35">
      <c r="A87" s="49"/>
      <c r="B87" s="49"/>
      <c r="C87" s="49"/>
      <c r="D87" s="49"/>
      <c r="E87" s="49"/>
      <c r="F87" s="50" t="e">
        <f>VLOOKUP($E87,'Liste de produits types'!$A$2:$E$142,2,FALSE)</f>
        <v>#N/A</v>
      </c>
      <c r="G87" s="50" t="e">
        <f>VLOOKUP($E87,'Liste de produits types'!$A$2:$E$142,3,FALSE)</f>
        <v>#N/A</v>
      </c>
      <c r="H87" s="50" t="e">
        <f>VLOOKUP($E87,'Liste de produits types'!$A$2:$E$142,4,FALSE)</f>
        <v>#N/A</v>
      </c>
      <c r="I87" s="49"/>
      <c r="J87" s="49"/>
      <c r="K87" s="49"/>
      <c r="L87" s="49"/>
      <c r="M87" s="49"/>
      <c r="N87" s="49"/>
    </row>
    <row r="88" spans="1:14" s="7" customFormat="1" ht="25.5" customHeight="1" x14ac:dyDescent="0.35">
      <c r="A88" s="49"/>
      <c r="B88" s="49"/>
      <c r="C88" s="49"/>
      <c r="D88" s="49"/>
      <c r="E88" s="49"/>
      <c r="F88" s="50" t="e">
        <f>VLOOKUP($E88,'Liste de produits types'!$A$2:$E$142,2,FALSE)</f>
        <v>#N/A</v>
      </c>
      <c r="G88" s="50" t="e">
        <f>VLOOKUP($E88,'Liste de produits types'!$A$2:$E$142,3,FALSE)</f>
        <v>#N/A</v>
      </c>
      <c r="H88" s="50" t="e">
        <f>VLOOKUP($E88,'Liste de produits types'!$A$2:$E$142,4,FALSE)</f>
        <v>#N/A</v>
      </c>
      <c r="I88" s="49"/>
      <c r="J88" s="49"/>
      <c r="K88" s="49"/>
      <c r="L88" s="49"/>
      <c r="M88" s="49"/>
      <c r="N88" s="49"/>
    </row>
    <row r="89" spans="1:14" s="7" customFormat="1" ht="25.5" customHeight="1" x14ac:dyDescent="0.35">
      <c r="A89" s="49"/>
      <c r="B89" s="49"/>
      <c r="C89" s="49"/>
      <c r="D89" s="49"/>
      <c r="E89" s="49"/>
      <c r="F89" s="50" t="e">
        <f>VLOOKUP($E89,'Liste de produits types'!$A$2:$E$142,2,FALSE)</f>
        <v>#N/A</v>
      </c>
      <c r="G89" s="50" t="e">
        <f>VLOOKUP($E89,'Liste de produits types'!$A$2:$E$142,3,FALSE)</f>
        <v>#N/A</v>
      </c>
      <c r="H89" s="50" t="e">
        <f>VLOOKUP($E89,'Liste de produits types'!$A$2:$E$142,4,FALSE)</f>
        <v>#N/A</v>
      </c>
      <c r="I89" s="49"/>
      <c r="J89" s="49"/>
      <c r="K89" s="49"/>
      <c r="L89" s="49"/>
      <c r="M89" s="49"/>
      <c r="N89" s="49"/>
    </row>
    <row r="90" spans="1:14" s="7" customFormat="1" ht="25.5" customHeight="1" x14ac:dyDescent="0.35">
      <c r="A90" s="49"/>
      <c r="B90" s="49"/>
      <c r="C90" s="49"/>
      <c r="D90" s="49"/>
      <c r="E90" s="49"/>
      <c r="F90" s="50" t="e">
        <f>VLOOKUP($E90,'Liste de produits types'!$A$2:$E$142,2,FALSE)</f>
        <v>#N/A</v>
      </c>
      <c r="G90" s="50" t="e">
        <f>VLOOKUP($E90,'Liste de produits types'!$A$2:$E$142,3,FALSE)</f>
        <v>#N/A</v>
      </c>
      <c r="H90" s="50" t="e">
        <f>VLOOKUP($E90,'Liste de produits types'!$A$2:$E$142,4,FALSE)</f>
        <v>#N/A</v>
      </c>
      <c r="I90" s="49"/>
      <c r="J90" s="49"/>
      <c r="K90" s="49"/>
      <c r="L90" s="49"/>
      <c r="M90" s="49"/>
      <c r="N90" s="49"/>
    </row>
    <row r="91" spans="1:14" s="7" customFormat="1" ht="25.5" customHeight="1" x14ac:dyDescent="0.35">
      <c r="A91" s="49"/>
      <c r="B91" s="49"/>
      <c r="C91" s="49"/>
      <c r="D91" s="49"/>
      <c r="E91" s="49"/>
      <c r="F91" s="50" t="e">
        <f>VLOOKUP($E91,'Liste de produits types'!$A$2:$E$142,2,FALSE)</f>
        <v>#N/A</v>
      </c>
      <c r="G91" s="50" t="e">
        <f>VLOOKUP($E91,'Liste de produits types'!$A$2:$E$142,3,FALSE)</f>
        <v>#N/A</v>
      </c>
      <c r="H91" s="50" t="e">
        <f>VLOOKUP($E91,'Liste de produits types'!$A$2:$E$142,4,FALSE)</f>
        <v>#N/A</v>
      </c>
      <c r="I91" s="49"/>
      <c r="J91" s="49"/>
      <c r="K91" s="49"/>
      <c r="L91" s="49"/>
      <c r="M91" s="49"/>
      <c r="N91" s="49"/>
    </row>
    <row r="92" spans="1:14" s="7" customFormat="1" ht="25.5" customHeight="1" x14ac:dyDescent="0.35">
      <c r="A92" s="49"/>
      <c r="B92" s="49"/>
      <c r="C92" s="49"/>
      <c r="D92" s="49"/>
      <c r="E92" s="49"/>
      <c r="F92" s="50" t="e">
        <f>VLOOKUP($E92,'Liste de produits types'!$A$2:$E$142,2,FALSE)</f>
        <v>#N/A</v>
      </c>
      <c r="G92" s="50" t="e">
        <f>VLOOKUP($E92,'Liste de produits types'!$A$2:$E$142,3,FALSE)</f>
        <v>#N/A</v>
      </c>
      <c r="H92" s="50" t="e">
        <f>VLOOKUP($E92,'Liste de produits types'!$A$2:$E$142,4,FALSE)</f>
        <v>#N/A</v>
      </c>
      <c r="I92" s="49"/>
      <c r="J92" s="49"/>
      <c r="K92" s="49"/>
      <c r="L92" s="49"/>
      <c r="M92" s="49"/>
      <c r="N92" s="49"/>
    </row>
    <row r="93" spans="1:14" s="7" customFormat="1" ht="25.5" customHeight="1" x14ac:dyDescent="0.35">
      <c r="A93" s="49"/>
      <c r="B93" s="49"/>
      <c r="C93" s="49"/>
      <c r="D93" s="49"/>
      <c r="E93" s="49"/>
      <c r="F93" s="50" t="e">
        <f>VLOOKUP($E93,'Liste de produits types'!$A$2:$E$142,2,FALSE)</f>
        <v>#N/A</v>
      </c>
      <c r="G93" s="50" t="e">
        <f>VLOOKUP($E93,'Liste de produits types'!$A$2:$E$142,3,FALSE)</f>
        <v>#N/A</v>
      </c>
      <c r="H93" s="50" t="e">
        <f>VLOOKUP($E93,'Liste de produits types'!$A$2:$E$142,4,FALSE)</f>
        <v>#N/A</v>
      </c>
      <c r="I93" s="49"/>
      <c r="J93" s="49"/>
      <c r="K93" s="49"/>
      <c r="L93" s="49"/>
      <c r="M93" s="49"/>
      <c r="N93" s="49"/>
    </row>
    <row r="94" spans="1:14" s="7" customFormat="1" ht="25.5" customHeight="1" x14ac:dyDescent="0.35">
      <c r="A94" s="49"/>
      <c r="B94" s="49"/>
      <c r="C94" s="49"/>
      <c r="D94" s="49"/>
      <c r="E94" s="49"/>
      <c r="F94" s="50" t="e">
        <f>VLOOKUP($E94,'Liste de produits types'!$A$2:$E$142,2,FALSE)</f>
        <v>#N/A</v>
      </c>
      <c r="G94" s="50" t="e">
        <f>VLOOKUP($E94,'Liste de produits types'!$A$2:$E$142,3,FALSE)</f>
        <v>#N/A</v>
      </c>
      <c r="H94" s="50" t="e">
        <f>VLOOKUP($E94,'Liste de produits types'!$A$2:$E$142,4,FALSE)</f>
        <v>#N/A</v>
      </c>
      <c r="I94" s="49"/>
      <c r="J94" s="49"/>
      <c r="K94" s="49"/>
      <c r="L94" s="49"/>
      <c r="M94" s="49"/>
      <c r="N94" s="49"/>
    </row>
    <row r="95" spans="1:14" s="7" customFormat="1" ht="25.5" customHeight="1" x14ac:dyDescent="0.35">
      <c r="A95" s="49"/>
      <c r="B95" s="49"/>
      <c r="C95" s="49"/>
      <c r="D95" s="49"/>
      <c r="E95" s="49"/>
      <c r="F95" s="50" t="e">
        <f>VLOOKUP($E95,'Liste de produits types'!$A$2:$E$142,2,FALSE)</f>
        <v>#N/A</v>
      </c>
      <c r="G95" s="50" t="e">
        <f>VLOOKUP($E95,'Liste de produits types'!$A$2:$E$142,3,FALSE)</f>
        <v>#N/A</v>
      </c>
      <c r="H95" s="50" t="e">
        <f>VLOOKUP($E95,'Liste de produits types'!$A$2:$E$142,4,FALSE)</f>
        <v>#N/A</v>
      </c>
      <c r="I95" s="49"/>
      <c r="J95" s="49"/>
      <c r="K95" s="49"/>
      <c r="L95" s="49"/>
      <c r="M95" s="49"/>
      <c r="N95" s="49"/>
    </row>
    <row r="96" spans="1:14" s="7" customFormat="1" ht="25.5" customHeight="1" x14ac:dyDescent="0.35">
      <c r="A96" s="49"/>
      <c r="B96" s="49"/>
      <c r="C96" s="49"/>
      <c r="D96" s="49"/>
      <c r="E96" s="49"/>
      <c r="F96" s="50" t="e">
        <f>VLOOKUP($E96,'Liste de produits types'!$A$2:$E$142,2,FALSE)</f>
        <v>#N/A</v>
      </c>
      <c r="G96" s="50" t="e">
        <f>VLOOKUP($E96,'Liste de produits types'!$A$2:$E$142,3,FALSE)</f>
        <v>#N/A</v>
      </c>
      <c r="H96" s="50" t="e">
        <f>VLOOKUP($E96,'Liste de produits types'!$A$2:$E$142,4,FALSE)</f>
        <v>#N/A</v>
      </c>
      <c r="I96" s="49"/>
      <c r="J96" s="49"/>
      <c r="K96" s="49"/>
      <c r="L96" s="49"/>
      <c r="M96" s="49"/>
      <c r="N96" s="49"/>
    </row>
    <row r="97" spans="1:14" s="7" customFormat="1" ht="25.5" customHeight="1" x14ac:dyDescent="0.35">
      <c r="A97" s="49"/>
      <c r="B97" s="49"/>
      <c r="C97" s="49"/>
      <c r="D97" s="49"/>
      <c r="E97" s="49"/>
      <c r="F97" s="50" t="e">
        <f>VLOOKUP($E97,'Liste de produits types'!$A$2:$E$142,2,FALSE)</f>
        <v>#N/A</v>
      </c>
      <c r="G97" s="50" t="e">
        <f>VLOOKUP($E97,'Liste de produits types'!$A$2:$E$142,3,FALSE)</f>
        <v>#N/A</v>
      </c>
      <c r="H97" s="50" t="e">
        <f>VLOOKUP($E97,'Liste de produits types'!$A$2:$E$142,4,FALSE)</f>
        <v>#N/A</v>
      </c>
      <c r="I97" s="49"/>
      <c r="J97" s="49"/>
      <c r="K97" s="49"/>
      <c r="L97" s="49"/>
      <c r="M97" s="49"/>
      <c r="N97" s="49"/>
    </row>
    <row r="98" spans="1:14" s="7" customFormat="1" ht="25.5" customHeight="1" x14ac:dyDescent="0.35">
      <c r="A98" s="49"/>
      <c r="B98" s="49"/>
      <c r="C98" s="49"/>
      <c r="D98" s="49"/>
      <c r="E98" s="49"/>
      <c r="F98" s="50" t="e">
        <f>VLOOKUP($E98,'Liste de produits types'!$A$2:$E$142,2,FALSE)</f>
        <v>#N/A</v>
      </c>
      <c r="G98" s="50" t="e">
        <f>VLOOKUP($E98,'Liste de produits types'!$A$2:$E$142,3,FALSE)</f>
        <v>#N/A</v>
      </c>
      <c r="H98" s="50" t="e">
        <f>VLOOKUP($E98,'Liste de produits types'!$A$2:$E$142,4,FALSE)</f>
        <v>#N/A</v>
      </c>
      <c r="I98" s="49"/>
      <c r="J98" s="49"/>
      <c r="K98" s="49"/>
      <c r="L98" s="49"/>
      <c r="M98" s="49"/>
      <c r="N98" s="49"/>
    </row>
    <row r="99" spans="1:14" s="7" customFormat="1" ht="25.5" customHeight="1" x14ac:dyDescent="0.35">
      <c r="A99" s="49"/>
      <c r="B99" s="49"/>
      <c r="C99" s="49"/>
      <c r="D99" s="49"/>
      <c r="E99" s="49"/>
      <c r="F99" s="50" t="e">
        <f>VLOOKUP($E99,'Liste de produits types'!$A$2:$E$142,2,FALSE)</f>
        <v>#N/A</v>
      </c>
      <c r="G99" s="50" t="e">
        <f>VLOOKUP($E99,'Liste de produits types'!$A$2:$E$142,3,FALSE)</f>
        <v>#N/A</v>
      </c>
      <c r="H99" s="50" t="e">
        <f>VLOOKUP($E99,'Liste de produits types'!$A$2:$E$142,4,FALSE)</f>
        <v>#N/A</v>
      </c>
      <c r="I99" s="49"/>
      <c r="J99" s="49"/>
      <c r="K99" s="49"/>
      <c r="L99" s="49"/>
      <c r="M99" s="49"/>
      <c r="N99" s="49"/>
    </row>
    <row r="100" spans="1:14" s="7" customFormat="1" ht="25.5" customHeight="1" x14ac:dyDescent="0.35">
      <c r="A100" s="49"/>
      <c r="B100" s="49"/>
      <c r="C100" s="49"/>
      <c r="D100" s="49"/>
      <c r="E100" s="49"/>
      <c r="F100" s="50" t="e">
        <f>VLOOKUP($E100,'Liste de produits types'!$A$2:$E$142,2,FALSE)</f>
        <v>#N/A</v>
      </c>
      <c r="G100" s="50" t="e">
        <f>VLOOKUP($E100,'Liste de produits types'!$A$2:$E$142,3,FALSE)</f>
        <v>#N/A</v>
      </c>
      <c r="H100" s="50" t="e">
        <f>VLOOKUP($E100,'Liste de produits types'!$A$2:$E$142,4,FALSE)</f>
        <v>#N/A</v>
      </c>
      <c r="I100" s="49"/>
      <c r="J100" s="49"/>
      <c r="K100" s="49"/>
      <c r="L100" s="49"/>
      <c r="M100" s="49"/>
      <c r="N100" s="49"/>
    </row>
    <row r="101" spans="1:14" s="7" customFormat="1" ht="25.5" customHeight="1" x14ac:dyDescent="0.35">
      <c r="A101" s="49"/>
      <c r="B101" s="49"/>
      <c r="C101" s="49"/>
      <c r="D101" s="49"/>
      <c r="E101" s="49"/>
      <c r="F101" s="50" t="e">
        <f>VLOOKUP($E101,'Liste de produits types'!$A$2:$E$142,2,FALSE)</f>
        <v>#N/A</v>
      </c>
      <c r="G101" s="50" t="e">
        <f>VLOOKUP($E101,'Liste de produits types'!$A$2:$E$142,3,FALSE)</f>
        <v>#N/A</v>
      </c>
      <c r="H101" s="50" t="e">
        <f>VLOOKUP($E101,'Liste de produits types'!$A$2:$E$142,4,FALSE)</f>
        <v>#N/A</v>
      </c>
      <c r="I101" s="49"/>
      <c r="J101" s="49"/>
      <c r="K101" s="49"/>
      <c r="L101" s="49"/>
      <c r="M101" s="49"/>
      <c r="N101" s="49"/>
    </row>
    <row r="102" spans="1:14" s="7" customFormat="1" ht="25.5" customHeight="1" x14ac:dyDescent="0.35">
      <c r="A102" s="49"/>
      <c r="B102" s="49"/>
      <c r="C102" s="49"/>
      <c r="D102" s="49"/>
      <c r="E102" s="49"/>
      <c r="F102" s="50" t="e">
        <f>VLOOKUP($E102,'Liste de produits types'!$A$2:$E$142,2,FALSE)</f>
        <v>#N/A</v>
      </c>
      <c r="G102" s="50" t="e">
        <f>VLOOKUP($E102,'Liste de produits types'!$A$2:$E$142,3,FALSE)</f>
        <v>#N/A</v>
      </c>
      <c r="H102" s="50" t="e">
        <f>VLOOKUP($E102,'Liste de produits types'!$A$2:$E$142,4,FALSE)</f>
        <v>#N/A</v>
      </c>
      <c r="I102" s="49"/>
      <c r="J102" s="49"/>
      <c r="K102" s="49"/>
      <c r="L102" s="49"/>
      <c r="M102" s="49"/>
      <c r="N102" s="49"/>
    </row>
    <row r="103" spans="1:14" s="7" customFormat="1" ht="25.5" customHeight="1" x14ac:dyDescent="0.35">
      <c r="A103" s="49"/>
      <c r="B103" s="49"/>
      <c r="C103" s="49"/>
      <c r="D103" s="49"/>
      <c r="E103" s="49"/>
      <c r="F103" s="50" t="e">
        <f>VLOOKUP($E103,'Liste de produits types'!$A$2:$E$142,2,FALSE)</f>
        <v>#N/A</v>
      </c>
      <c r="G103" s="50" t="e">
        <f>VLOOKUP($E103,'Liste de produits types'!$A$2:$E$142,3,FALSE)</f>
        <v>#N/A</v>
      </c>
      <c r="H103" s="50" t="e">
        <f>VLOOKUP($E103,'Liste de produits types'!$A$2:$E$142,4,FALSE)</f>
        <v>#N/A</v>
      </c>
      <c r="I103" s="49"/>
      <c r="J103" s="49"/>
      <c r="K103" s="49"/>
      <c r="L103" s="49"/>
      <c r="M103" s="49"/>
      <c r="N103" s="49"/>
    </row>
    <row r="104" spans="1:14" s="7" customFormat="1" ht="25.5" customHeight="1" x14ac:dyDescent="0.35">
      <c r="A104" s="49"/>
      <c r="B104" s="49"/>
      <c r="C104" s="49"/>
      <c r="D104" s="49"/>
      <c r="E104" s="49"/>
      <c r="F104" s="50" t="e">
        <f>VLOOKUP($E104,'Liste de produits types'!$A$2:$E$142,2,FALSE)</f>
        <v>#N/A</v>
      </c>
      <c r="G104" s="50" t="e">
        <f>VLOOKUP($E104,'Liste de produits types'!$A$2:$E$142,3,FALSE)</f>
        <v>#N/A</v>
      </c>
      <c r="H104" s="50" t="e">
        <f>VLOOKUP($E104,'Liste de produits types'!$A$2:$E$142,4,FALSE)</f>
        <v>#N/A</v>
      </c>
      <c r="I104" s="49"/>
      <c r="J104" s="49"/>
      <c r="K104" s="49"/>
      <c r="L104" s="49"/>
      <c r="M104" s="49"/>
      <c r="N104" s="49"/>
    </row>
    <row r="105" spans="1:14" s="7" customFormat="1" ht="25.5" customHeight="1" x14ac:dyDescent="0.35">
      <c r="A105" s="49"/>
      <c r="B105" s="49"/>
      <c r="C105" s="49"/>
      <c r="D105" s="49"/>
      <c r="E105" s="49"/>
      <c r="F105" s="50" t="e">
        <f>VLOOKUP($E105,'Liste de produits types'!$A$2:$E$142,2,FALSE)</f>
        <v>#N/A</v>
      </c>
      <c r="G105" s="50" t="e">
        <f>VLOOKUP($E105,'Liste de produits types'!$A$2:$E$142,3,FALSE)</f>
        <v>#N/A</v>
      </c>
      <c r="H105" s="50" t="e">
        <f>VLOOKUP($E105,'Liste de produits types'!$A$2:$E$142,4,FALSE)</f>
        <v>#N/A</v>
      </c>
      <c r="I105" s="49"/>
      <c r="J105" s="49"/>
      <c r="K105" s="49"/>
      <c r="L105" s="49"/>
      <c r="M105" s="49"/>
      <c r="N105" s="49"/>
    </row>
    <row r="106" spans="1:14" s="7" customFormat="1" ht="25.5" customHeight="1" x14ac:dyDescent="0.35">
      <c r="A106" s="49"/>
      <c r="B106" s="49"/>
      <c r="C106" s="49"/>
      <c r="D106" s="49"/>
      <c r="E106" s="49"/>
      <c r="F106" s="50" t="e">
        <f>VLOOKUP($E106,'Liste de produits types'!$A$2:$E$142,2,FALSE)</f>
        <v>#N/A</v>
      </c>
      <c r="G106" s="50" t="e">
        <f>VLOOKUP($E106,'Liste de produits types'!$A$2:$E$142,3,FALSE)</f>
        <v>#N/A</v>
      </c>
      <c r="H106" s="50" t="e">
        <f>VLOOKUP($E106,'Liste de produits types'!$A$2:$E$142,4,FALSE)</f>
        <v>#N/A</v>
      </c>
      <c r="I106" s="49"/>
      <c r="J106" s="49"/>
      <c r="K106" s="49"/>
      <c r="L106" s="49"/>
      <c r="M106" s="49"/>
      <c r="N106" s="49"/>
    </row>
    <row r="107" spans="1:14" s="7" customFormat="1" ht="25.5" customHeight="1" x14ac:dyDescent="0.35">
      <c r="A107" s="49"/>
      <c r="B107" s="49"/>
      <c r="C107" s="49"/>
      <c r="D107" s="49"/>
      <c r="E107" s="49"/>
      <c r="F107" s="50" t="e">
        <f>VLOOKUP($E107,'Liste de produits types'!$A$2:$E$142,2,FALSE)</f>
        <v>#N/A</v>
      </c>
      <c r="G107" s="50" t="e">
        <f>VLOOKUP($E107,'Liste de produits types'!$A$2:$E$142,3,FALSE)</f>
        <v>#N/A</v>
      </c>
      <c r="H107" s="50" t="e">
        <f>VLOOKUP($E107,'Liste de produits types'!$A$2:$E$142,4,FALSE)</f>
        <v>#N/A</v>
      </c>
      <c r="I107" s="49"/>
      <c r="J107" s="49"/>
      <c r="K107" s="49"/>
      <c r="L107" s="49"/>
      <c r="M107" s="49"/>
      <c r="N107" s="49"/>
    </row>
    <row r="108" spans="1:14" s="7" customFormat="1" ht="25.5" customHeight="1" x14ac:dyDescent="0.35">
      <c r="A108" s="49"/>
      <c r="B108" s="49"/>
      <c r="C108" s="49"/>
      <c r="D108" s="49"/>
      <c r="E108" s="49"/>
      <c r="F108" s="50" t="e">
        <f>VLOOKUP($E108,'Liste de produits types'!$A$2:$E$142,2,FALSE)</f>
        <v>#N/A</v>
      </c>
      <c r="G108" s="50" t="e">
        <f>VLOOKUP($E108,'Liste de produits types'!$A$2:$E$142,3,FALSE)</f>
        <v>#N/A</v>
      </c>
      <c r="H108" s="50" t="e">
        <f>VLOOKUP($E108,'Liste de produits types'!$A$2:$E$142,4,FALSE)</f>
        <v>#N/A</v>
      </c>
      <c r="I108" s="49"/>
      <c r="J108" s="49"/>
      <c r="K108" s="49"/>
      <c r="L108" s="49"/>
      <c r="M108" s="49"/>
      <c r="N108" s="49"/>
    </row>
    <row r="109" spans="1:14" s="7" customFormat="1" ht="25.5" customHeight="1" x14ac:dyDescent="0.35">
      <c r="A109" s="49"/>
      <c r="B109" s="49"/>
      <c r="C109" s="49"/>
      <c r="D109" s="49"/>
      <c r="E109" s="49"/>
      <c r="F109" s="50" t="e">
        <f>VLOOKUP($E109,'Liste de produits types'!$A$2:$E$142,2,FALSE)</f>
        <v>#N/A</v>
      </c>
      <c r="G109" s="50" t="e">
        <f>VLOOKUP($E109,'Liste de produits types'!$A$2:$E$142,3,FALSE)</f>
        <v>#N/A</v>
      </c>
      <c r="H109" s="50" t="e">
        <f>VLOOKUP($E109,'Liste de produits types'!$A$2:$E$142,4,FALSE)</f>
        <v>#N/A</v>
      </c>
      <c r="I109" s="49"/>
      <c r="J109" s="49"/>
      <c r="K109" s="49"/>
      <c r="L109" s="49"/>
      <c r="M109" s="49"/>
      <c r="N109" s="49"/>
    </row>
    <row r="110" spans="1:14" s="7" customFormat="1" ht="25.5" customHeight="1" x14ac:dyDescent="0.35">
      <c r="A110" s="49"/>
      <c r="B110" s="49"/>
      <c r="C110" s="49"/>
      <c r="D110" s="49"/>
      <c r="E110" s="49"/>
      <c r="F110" s="50" t="e">
        <f>VLOOKUP($E110,'Liste de produits types'!$A$2:$E$142,2,FALSE)</f>
        <v>#N/A</v>
      </c>
      <c r="G110" s="50" t="e">
        <f>VLOOKUP($E110,'Liste de produits types'!$A$2:$E$142,3,FALSE)</f>
        <v>#N/A</v>
      </c>
      <c r="H110" s="50" t="e">
        <f>VLOOKUP($E110,'Liste de produits types'!$A$2:$E$142,4,FALSE)</f>
        <v>#N/A</v>
      </c>
      <c r="I110" s="49"/>
      <c r="J110" s="49"/>
      <c r="K110" s="49"/>
      <c r="L110" s="49"/>
      <c r="M110" s="49"/>
      <c r="N110" s="49"/>
    </row>
    <row r="111" spans="1:14" s="7" customFormat="1" ht="25.5" customHeight="1" x14ac:dyDescent="0.35">
      <c r="A111" s="49"/>
      <c r="B111" s="49"/>
      <c r="C111" s="49"/>
      <c r="D111" s="49"/>
      <c r="E111" s="49"/>
      <c r="F111" s="50" t="e">
        <f>VLOOKUP($E111,'Liste de produits types'!$A$2:$E$142,2,FALSE)</f>
        <v>#N/A</v>
      </c>
      <c r="G111" s="50" t="e">
        <f>VLOOKUP($E111,'Liste de produits types'!$A$2:$E$142,3,FALSE)</f>
        <v>#N/A</v>
      </c>
      <c r="H111" s="50" t="e">
        <f>VLOOKUP($E111,'Liste de produits types'!$A$2:$E$142,4,FALSE)</f>
        <v>#N/A</v>
      </c>
      <c r="I111" s="49"/>
      <c r="J111" s="49"/>
      <c r="K111" s="49"/>
      <c r="L111" s="49"/>
      <c r="M111" s="49"/>
      <c r="N111" s="49"/>
    </row>
    <row r="112" spans="1:14" s="7" customFormat="1" ht="25.5" customHeight="1" x14ac:dyDescent="0.35">
      <c r="A112" s="49"/>
      <c r="B112" s="49"/>
      <c r="C112" s="49"/>
      <c r="D112" s="49"/>
      <c r="E112" s="49"/>
      <c r="F112" s="50" t="e">
        <f>VLOOKUP($E112,'Liste de produits types'!$A$2:$E$142,2,FALSE)</f>
        <v>#N/A</v>
      </c>
      <c r="G112" s="50" t="e">
        <f>VLOOKUP($E112,'Liste de produits types'!$A$2:$E$142,3,FALSE)</f>
        <v>#N/A</v>
      </c>
      <c r="H112" s="50" t="e">
        <f>VLOOKUP($E112,'Liste de produits types'!$A$2:$E$142,4,FALSE)</f>
        <v>#N/A</v>
      </c>
      <c r="I112" s="49"/>
      <c r="J112" s="49"/>
      <c r="K112" s="49"/>
      <c r="L112" s="49"/>
      <c r="M112" s="49"/>
      <c r="N112" s="49"/>
    </row>
    <row r="113" spans="1:14" s="7" customFormat="1" ht="25.5" customHeight="1" x14ac:dyDescent="0.35">
      <c r="A113" s="49"/>
      <c r="B113" s="49"/>
      <c r="C113" s="49"/>
      <c r="D113" s="49"/>
      <c r="E113" s="49"/>
      <c r="F113" s="50" t="e">
        <f>VLOOKUP($E113,'Liste de produits types'!$A$2:$E$142,2,FALSE)</f>
        <v>#N/A</v>
      </c>
      <c r="G113" s="50" t="e">
        <f>VLOOKUP($E113,'Liste de produits types'!$A$2:$E$142,3,FALSE)</f>
        <v>#N/A</v>
      </c>
      <c r="H113" s="50" t="e">
        <f>VLOOKUP($E113,'Liste de produits types'!$A$2:$E$142,4,FALSE)</f>
        <v>#N/A</v>
      </c>
      <c r="I113" s="49"/>
      <c r="J113" s="49"/>
      <c r="K113" s="49"/>
      <c r="L113" s="49"/>
      <c r="M113" s="49"/>
      <c r="N113" s="49"/>
    </row>
    <row r="114" spans="1:14" s="7" customFormat="1" ht="25.5" customHeight="1" x14ac:dyDescent="0.35">
      <c r="A114" s="49"/>
      <c r="B114" s="49"/>
      <c r="C114" s="49"/>
      <c r="D114" s="49"/>
      <c r="E114" s="49"/>
      <c r="F114" s="50" t="e">
        <f>VLOOKUP($E114,'Liste de produits types'!$A$2:$E$142,2,FALSE)</f>
        <v>#N/A</v>
      </c>
      <c r="G114" s="50" t="e">
        <f>VLOOKUP($E114,'Liste de produits types'!$A$2:$E$142,3,FALSE)</f>
        <v>#N/A</v>
      </c>
      <c r="H114" s="50" t="e">
        <f>VLOOKUP($E114,'Liste de produits types'!$A$2:$E$142,4,FALSE)</f>
        <v>#N/A</v>
      </c>
      <c r="I114" s="49"/>
      <c r="J114" s="49"/>
      <c r="K114" s="49"/>
      <c r="L114" s="49"/>
      <c r="M114" s="49"/>
      <c r="N114" s="49"/>
    </row>
    <row r="115" spans="1:14" s="7" customFormat="1" ht="25.5" customHeight="1" x14ac:dyDescent="0.35">
      <c r="A115" s="49"/>
      <c r="B115" s="49"/>
      <c r="C115" s="49"/>
      <c r="D115" s="49"/>
      <c r="E115" s="49"/>
      <c r="F115" s="50" t="e">
        <f>VLOOKUP($E115,'Liste de produits types'!$A$2:$E$142,2,FALSE)</f>
        <v>#N/A</v>
      </c>
      <c r="G115" s="50" t="e">
        <f>VLOOKUP($E115,'Liste de produits types'!$A$2:$E$142,3,FALSE)</f>
        <v>#N/A</v>
      </c>
      <c r="H115" s="50" t="e">
        <f>VLOOKUP($E115,'Liste de produits types'!$A$2:$E$142,4,FALSE)</f>
        <v>#N/A</v>
      </c>
      <c r="I115" s="49"/>
      <c r="J115" s="49"/>
      <c r="K115" s="49"/>
      <c r="L115" s="49"/>
      <c r="M115" s="49"/>
      <c r="N115" s="49"/>
    </row>
    <row r="116" spans="1:14" s="7" customFormat="1" ht="25.5" customHeight="1" x14ac:dyDescent="0.35">
      <c r="A116" s="49"/>
      <c r="B116" s="49"/>
      <c r="C116" s="49"/>
      <c r="D116" s="49"/>
      <c r="E116" s="49"/>
      <c r="F116" s="50" t="e">
        <f>VLOOKUP($E116,'Liste de produits types'!$A$2:$E$142,2,FALSE)</f>
        <v>#N/A</v>
      </c>
      <c r="G116" s="50" t="e">
        <f>VLOOKUP($E116,'Liste de produits types'!$A$2:$E$142,3,FALSE)</f>
        <v>#N/A</v>
      </c>
      <c r="H116" s="50" t="e">
        <f>VLOOKUP($E116,'Liste de produits types'!$A$2:$E$142,4,FALSE)</f>
        <v>#N/A</v>
      </c>
      <c r="I116" s="49"/>
      <c r="J116" s="49"/>
      <c r="K116" s="49"/>
      <c r="L116" s="49"/>
      <c r="M116" s="49"/>
      <c r="N116" s="49"/>
    </row>
    <row r="117" spans="1:14" s="7" customFormat="1" ht="25.5" customHeight="1" x14ac:dyDescent="0.35">
      <c r="A117" s="49"/>
      <c r="B117" s="49"/>
      <c r="C117" s="49"/>
      <c r="D117" s="49"/>
      <c r="E117" s="49"/>
      <c r="F117" s="50" t="e">
        <f>VLOOKUP($E117,'Liste de produits types'!$A$2:$E$142,2,FALSE)</f>
        <v>#N/A</v>
      </c>
      <c r="G117" s="50" t="e">
        <f>VLOOKUP($E117,'Liste de produits types'!$A$2:$E$142,3,FALSE)</f>
        <v>#N/A</v>
      </c>
      <c r="H117" s="50" t="e">
        <f>VLOOKUP($E117,'Liste de produits types'!$A$2:$E$142,4,FALSE)</f>
        <v>#N/A</v>
      </c>
      <c r="I117" s="49"/>
      <c r="J117" s="49"/>
      <c r="K117" s="49"/>
      <c r="L117" s="49"/>
      <c r="M117" s="49"/>
      <c r="N117" s="49"/>
    </row>
    <row r="118" spans="1:14" s="7" customFormat="1" ht="25.5" customHeight="1" x14ac:dyDescent="0.35">
      <c r="A118" s="49"/>
      <c r="B118" s="49"/>
      <c r="C118" s="49"/>
      <c r="D118" s="49"/>
      <c r="E118" s="49"/>
      <c r="F118" s="50" t="e">
        <f>VLOOKUP($E118,'Liste de produits types'!$A$2:$E$142,2,FALSE)</f>
        <v>#N/A</v>
      </c>
      <c r="G118" s="50" t="e">
        <f>VLOOKUP($E118,'Liste de produits types'!$A$2:$E$142,3,FALSE)</f>
        <v>#N/A</v>
      </c>
      <c r="H118" s="50" t="e">
        <f>VLOOKUP($E118,'Liste de produits types'!$A$2:$E$142,4,FALSE)</f>
        <v>#N/A</v>
      </c>
      <c r="I118" s="49"/>
      <c r="J118" s="49"/>
      <c r="K118" s="49"/>
      <c r="L118" s="49"/>
      <c r="M118" s="49"/>
      <c r="N118" s="49"/>
    </row>
    <row r="119" spans="1:14" s="7" customFormat="1" ht="25.5" customHeight="1" x14ac:dyDescent="0.35">
      <c r="A119" s="49"/>
      <c r="B119" s="49"/>
      <c r="C119" s="49"/>
      <c r="D119" s="49"/>
      <c r="E119" s="49"/>
      <c r="F119" s="50" t="e">
        <f>VLOOKUP($E119,'Liste de produits types'!$A$2:$E$142,2,FALSE)</f>
        <v>#N/A</v>
      </c>
      <c r="G119" s="50" t="e">
        <f>VLOOKUP($E119,'Liste de produits types'!$A$2:$E$142,3,FALSE)</f>
        <v>#N/A</v>
      </c>
      <c r="H119" s="50" t="e">
        <f>VLOOKUP($E119,'Liste de produits types'!$A$2:$E$142,4,FALSE)</f>
        <v>#N/A</v>
      </c>
      <c r="I119" s="49"/>
      <c r="J119" s="49"/>
      <c r="K119" s="49"/>
      <c r="L119" s="49"/>
      <c r="M119" s="49"/>
      <c r="N119" s="49"/>
    </row>
    <row r="120" spans="1:14" s="7" customFormat="1" ht="25.5" customHeight="1" x14ac:dyDescent="0.35">
      <c r="A120" s="49"/>
      <c r="B120" s="49"/>
      <c r="C120" s="49"/>
      <c r="D120" s="49"/>
      <c r="E120" s="49"/>
      <c r="F120" s="50" t="e">
        <f>VLOOKUP($E120,'Liste de produits types'!$A$2:$E$142,2,FALSE)</f>
        <v>#N/A</v>
      </c>
      <c r="G120" s="50" t="e">
        <f>VLOOKUP($E120,'Liste de produits types'!$A$2:$E$142,3,FALSE)</f>
        <v>#N/A</v>
      </c>
      <c r="H120" s="50" t="e">
        <f>VLOOKUP($E120,'Liste de produits types'!$A$2:$E$142,4,FALSE)</f>
        <v>#N/A</v>
      </c>
      <c r="I120" s="49"/>
      <c r="J120" s="49"/>
      <c r="K120" s="49"/>
      <c r="L120" s="49"/>
      <c r="M120" s="49"/>
      <c r="N120" s="49"/>
    </row>
    <row r="121" spans="1:14" s="7" customFormat="1" ht="25.5" customHeight="1" x14ac:dyDescent="0.35">
      <c r="A121" s="49"/>
      <c r="B121" s="49"/>
      <c r="C121" s="49"/>
      <c r="D121" s="49"/>
      <c r="E121" s="49"/>
      <c r="F121" s="50" t="e">
        <f>VLOOKUP($E121,'Liste de produits types'!$A$2:$E$142,2,FALSE)</f>
        <v>#N/A</v>
      </c>
      <c r="G121" s="50" t="e">
        <f>VLOOKUP($E121,'Liste de produits types'!$A$2:$E$142,3,FALSE)</f>
        <v>#N/A</v>
      </c>
      <c r="H121" s="50" t="e">
        <f>VLOOKUP($E121,'Liste de produits types'!$A$2:$E$142,4,FALSE)</f>
        <v>#N/A</v>
      </c>
      <c r="I121" s="49"/>
      <c r="J121" s="49"/>
      <c r="K121" s="49"/>
      <c r="L121" s="49"/>
      <c r="M121" s="49"/>
      <c r="N121" s="49"/>
    </row>
    <row r="122" spans="1:14" s="7" customFormat="1" ht="25.5" customHeight="1" x14ac:dyDescent="0.35">
      <c r="A122" s="49"/>
      <c r="B122" s="49"/>
      <c r="C122" s="49"/>
      <c r="D122" s="49"/>
      <c r="E122" s="49"/>
      <c r="F122" s="50" t="e">
        <f>VLOOKUP($E122,'Liste de produits types'!$A$2:$E$142,2,FALSE)</f>
        <v>#N/A</v>
      </c>
      <c r="G122" s="50" t="e">
        <f>VLOOKUP($E122,'Liste de produits types'!$A$2:$E$142,3,FALSE)</f>
        <v>#N/A</v>
      </c>
      <c r="H122" s="50" t="e">
        <f>VLOOKUP($E122,'Liste de produits types'!$A$2:$E$142,4,FALSE)</f>
        <v>#N/A</v>
      </c>
      <c r="I122" s="49"/>
      <c r="J122" s="49"/>
      <c r="K122" s="49"/>
      <c r="L122" s="49"/>
      <c r="M122" s="49"/>
      <c r="N122" s="49"/>
    </row>
    <row r="123" spans="1:14" s="7" customFormat="1" ht="25.5" customHeight="1" x14ac:dyDescent="0.35">
      <c r="A123" s="49"/>
      <c r="B123" s="49"/>
      <c r="C123" s="49"/>
      <c r="D123" s="49"/>
      <c r="E123" s="49"/>
      <c r="F123" s="50" t="e">
        <f>VLOOKUP($E123,'Liste de produits types'!$A$2:$E$142,2,FALSE)</f>
        <v>#N/A</v>
      </c>
      <c r="G123" s="50" t="e">
        <f>VLOOKUP($E123,'Liste de produits types'!$A$2:$E$142,3,FALSE)</f>
        <v>#N/A</v>
      </c>
      <c r="H123" s="50" t="e">
        <f>VLOOKUP($E123,'Liste de produits types'!$A$2:$E$142,4,FALSE)</f>
        <v>#N/A</v>
      </c>
      <c r="I123" s="49"/>
      <c r="J123" s="49"/>
      <c r="K123" s="49"/>
      <c r="L123" s="49"/>
      <c r="M123" s="49"/>
      <c r="N123" s="49"/>
    </row>
    <row r="124" spans="1:14" s="7" customFormat="1" ht="25.5" customHeight="1" x14ac:dyDescent="0.35">
      <c r="A124" s="49"/>
      <c r="B124" s="49"/>
      <c r="C124" s="49"/>
      <c r="D124" s="49"/>
      <c r="E124" s="49"/>
      <c r="F124" s="50" t="e">
        <f>VLOOKUP($E124,'Liste de produits types'!$A$2:$E$142,2,FALSE)</f>
        <v>#N/A</v>
      </c>
      <c r="G124" s="50" t="e">
        <f>VLOOKUP($E124,'Liste de produits types'!$A$2:$E$142,3,FALSE)</f>
        <v>#N/A</v>
      </c>
      <c r="H124" s="50" t="e">
        <f>VLOOKUP($E124,'Liste de produits types'!$A$2:$E$142,4,FALSE)</f>
        <v>#N/A</v>
      </c>
      <c r="I124" s="49"/>
      <c r="J124" s="49"/>
      <c r="K124" s="49"/>
      <c r="L124" s="49"/>
      <c r="M124" s="49"/>
      <c r="N124" s="49"/>
    </row>
    <row r="125" spans="1:14" s="7" customFormat="1" ht="25.5" customHeight="1" x14ac:dyDescent="0.35">
      <c r="A125" s="49"/>
      <c r="B125" s="49"/>
      <c r="C125" s="49"/>
      <c r="D125" s="49"/>
      <c r="E125" s="49"/>
      <c r="F125" s="50" t="e">
        <f>VLOOKUP($E125,'Liste de produits types'!$A$2:$E$142,2,FALSE)</f>
        <v>#N/A</v>
      </c>
      <c r="G125" s="50" t="e">
        <f>VLOOKUP($E125,'Liste de produits types'!$A$2:$E$142,3,FALSE)</f>
        <v>#N/A</v>
      </c>
      <c r="H125" s="50" t="e">
        <f>VLOOKUP($E125,'Liste de produits types'!$A$2:$E$142,4,FALSE)</f>
        <v>#N/A</v>
      </c>
      <c r="I125" s="49"/>
      <c r="J125" s="49"/>
      <c r="K125" s="49"/>
      <c r="L125" s="49"/>
      <c r="M125" s="49"/>
      <c r="N125" s="49"/>
    </row>
    <row r="126" spans="1:14" s="7" customFormat="1" ht="25.5" customHeight="1" x14ac:dyDescent="0.35">
      <c r="A126" s="49"/>
      <c r="B126" s="49"/>
      <c r="C126" s="49"/>
      <c r="D126" s="49"/>
      <c r="E126" s="49"/>
      <c r="F126" s="50" t="e">
        <f>VLOOKUP($E126,'Liste de produits types'!$A$2:$E$142,2,FALSE)</f>
        <v>#N/A</v>
      </c>
      <c r="G126" s="50" t="e">
        <f>VLOOKUP($E126,'Liste de produits types'!$A$2:$E$142,3,FALSE)</f>
        <v>#N/A</v>
      </c>
      <c r="H126" s="50" t="e">
        <f>VLOOKUP($E126,'Liste de produits types'!$A$2:$E$142,4,FALSE)</f>
        <v>#N/A</v>
      </c>
      <c r="I126" s="49"/>
      <c r="J126" s="49"/>
      <c r="K126" s="49"/>
      <c r="L126" s="49"/>
      <c r="M126" s="49"/>
      <c r="N126" s="49"/>
    </row>
    <row r="127" spans="1:14" s="7" customFormat="1" ht="25.5" customHeight="1" x14ac:dyDescent="0.35">
      <c r="A127" s="49"/>
      <c r="B127" s="49"/>
      <c r="C127" s="49"/>
      <c r="D127" s="49"/>
      <c r="E127" s="49"/>
      <c r="F127" s="50" t="e">
        <f>VLOOKUP($E127,'Liste de produits types'!$A$2:$E$142,2,FALSE)</f>
        <v>#N/A</v>
      </c>
      <c r="G127" s="50" t="e">
        <f>VLOOKUP($E127,'Liste de produits types'!$A$2:$E$142,3,FALSE)</f>
        <v>#N/A</v>
      </c>
      <c r="H127" s="50" t="e">
        <f>VLOOKUP($E127,'Liste de produits types'!$A$2:$E$142,4,FALSE)</f>
        <v>#N/A</v>
      </c>
      <c r="I127" s="49"/>
      <c r="J127" s="49"/>
      <c r="K127" s="49"/>
      <c r="L127" s="49"/>
      <c r="M127" s="49"/>
      <c r="N127" s="49"/>
    </row>
    <row r="128" spans="1:14" s="7" customFormat="1" ht="25.5" customHeight="1" x14ac:dyDescent="0.35">
      <c r="A128" s="49"/>
      <c r="B128" s="49"/>
      <c r="C128" s="49"/>
      <c r="D128" s="49"/>
      <c r="E128" s="49"/>
      <c r="F128" s="50" t="e">
        <f>VLOOKUP($E128,'Liste de produits types'!$A$2:$E$142,2,FALSE)</f>
        <v>#N/A</v>
      </c>
      <c r="G128" s="50" t="e">
        <f>VLOOKUP($E128,'Liste de produits types'!$A$2:$E$142,3,FALSE)</f>
        <v>#N/A</v>
      </c>
      <c r="H128" s="50" t="e">
        <f>VLOOKUP($E128,'Liste de produits types'!$A$2:$E$142,4,FALSE)</f>
        <v>#N/A</v>
      </c>
      <c r="I128" s="49"/>
      <c r="J128" s="49"/>
      <c r="K128" s="49"/>
      <c r="L128" s="49"/>
      <c r="M128" s="49"/>
      <c r="N128" s="49"/>
    </row>
    <row r="129" spans="1:14" s="7" customFormat="1" ht="25.5" customHeight="1" x14ac:dyDescent="0.35">
      <c r="A129" s="49"/>
      <c r="B129" s="49"/>
      <c r="C129" s="49"/>
      <c r="D129" s="49"/>
      <c r="E129" s="49"/>
      <c r="F129" s="50" t="e">
        <f>VLOOKUP($E129,'Liste de produits types'!$A$2:$E$142,2,FALSE)</f>
        <v>#N/A</v>
      </c>
      <c r="G129" s="50" t="e">
        <f>VLOOKUP($E129,'Liste de produits types'!$A$2:$E$142,3,FALSE)</f>
        <v>#N/A</v>
      </c>
      <c r="H129" s="50" t="e">
        <f>VLOOKUP($E129,'Liste de produits types'!$A$2:$E$142,4,FALSE)</f>
        <v>#N/A</v>
      </c>
      <c r="I129" s="49"/>
      <c r="J129" s="49"/>
      <c r="K129" s="49"/>
      <c r="L129" s="49"/>
      <c r="M129" s="49"/>
      <c r="N129" s="49"/>
    </row>
    <row r="130" spans="1:14" s="7" customFormat="1" ht="25.5" customHeight="1" x14ac:dyDescent="0.35">
      <c r="A130" s="49"/>
      <c r="B130" s="49"/>
      <c r="C130" s="49"/>
      <c r="D130" s="49"/>
      <c r="E130" s="49"/>
      <c r="F130" s="50" t="e">
        <f>VLOOKUP($E130,'Liste de produits types'!$A$2:$E$142,2,FALSE)</f>
        <v>#N/A</v>
      </c>
      <c r="G130" s="50" t="e">
        <f>VLOOKUP($E130,'Liste de produits types'!$A$2:$E$142,3,FALSE)</f>
        <v>#N/A</v>
      </c>
      <c r="H130" s="50" t="e">
        <f>VLOOKUP($E130,'Liste de produits types'!$A$2:$E$142,4,FALSE)</f>
        <v>#N/A</v>
      </c>
      <c r="I130" s="49"/>
      <c r="J130" s="49"/>
      <c r="K130" s="49"/>
      <c r="L130" s="49"/>
      <c r="M130" s="49"/>
      <c r="N130" s="49"/>
    </row>
    <row r="131" spans="1:14" s="7" customFormat="1" ht="25.5" customHeight="1" x14ac:dyDescent="0.35">
      <c r="A131" s="49"/>
      <c r="B131" s="49"/>
      <c r="C131" s="49"/>
      <c r="D131" s="49"/>
      <c r="E131" s="49"/>
      <c r="F131" s="50" t="e">
        <f>VLOOKUP($E131,'Liste de produits types'!$A$2:$E$142,2,FALSE)</f>
        <v>#N/A</v>
      </c>
      <c r="G131" s="50" t="e">
        <f>VLOOKUP($E131,'Liste de produits types'!$A$2:$E$142,3,FALSE)</f>
        <v>#N/A</v>
      </c>
      <c r="H131" s="50" t="e">
        <f>VLOOKUP($E131,'Liste de produits types'!$A$2:$E$142,4,FALSE)</f>
        <v>#N/A</v>
      </c>
      <c r="I131" s="49"/>
      <c r="J131" s="49"/>
      <c r="K131" s="49"/>
      <c r="L131" s="49"/>
      <c r="M131" s="49"/>
      <c r="N131" s="49"/>
    </row>
    <row r="132" spans="1:14" s="7" customFormat="1" ht="25.5" customHeight="1" x14ac:dyDescent="0.35">
      <c r="A132" s="49"/>
      <c r="B132" s="49"/>
      <c r="C132" s="49"/>
      <c r="D132" s="49"/>
      <c r="E132" s="49"/>
      <c r="F132" s="50" t="e">
        <f>VLOOKUP($E132,'Liste de produits types'!$A$2:$E$142,2,FALSE)</f>
        <v>#N/A</v>
      </c>
      <c r="G132" s="50" t="e">
        <f>VLOOKUP($E132,'Liste de produits types'!$A$2:$E$142,3,FALSE)</f>
        <v>#N/A</v>
      </c>
      <c r="H132" s="50" t="e">
        <f>VLOOKUP($E132,'Liste de produits types'!$A$2:$E$142,4,FALSE)</f>
        <v>#N/A</v>
      </c>
      <c r="I132" s="49"/>
      <c r="J132" s="49"/>
      <c r="K132" s="49"/>
      <c r="L132" s="49"/>
      <c r="M132" s="49"/>
      <c r="N132" s="49"/>
    </row>
    <row r="133" spans="1:14" s="7" customFormat="1" ht="25.5" customHeight="1" x14ac:dyDescent="0.35">
      <c r="A133" s="49"/>
      <c r="B133" s="49"/>
      <c r="C133" s="49"/>
      <c r="D133" s="49"/>
      <c r="E133" s="49"/>
      <c r="F133" s="50" t="e">
        <f>VLOOKUP($E133,'Liste de produits types'!$A$2:$E$142,2,FALSE)</f>
        <v>#N/A</v>
      </c>
      <c r="G133" s="50" t="e">
        <f>VLOOKUP($E133,'Liste de produits types'!$A$2:$E$142,3,FALSE)</f>
        <v>#N/A</v>
      </c>
      <c r="H133" s="50" t="e">
        <f>VLOOKUP($E133,'Liste de produits types'!$A$2:$E$142,4,FALSE)</f>
        <v>#N/A</v>
      </c>
      <c r="I133" s="49"/>
      <c r="J133" s="49"/>
      <c r="K133" s="49"/>
      <c r="L133" s="49"/>
      <c r="M133" s="49"/>
      <c r="N133" s="49"/>
    </row>
    <row r="134" spans="1:14" s="7" customFormat="1" ht="25.5" customHeight="1" x14ac:dyDescent="0.35">
      <c r="A134" s="49"/>
      <c r="B134" s="49"/>
      <c r="C134" s="49"/>
      <c r="D134" s="49"/>
      <c r="E134" s="49"/>
      <c r="F134" s="50" t="e">
        <f>VLOOKUP($E134,'Liste de produits types'!$A$2:$E$142,2,FALSE)</f>
        <v>#N/A</v>
      </c>
      <c r="G134" s="50" t="e">
        <f>VLOOKUP($E134,'Liste de produits types'!$A$2:$E$142,3,FALSE)</f>
        <v>#N/A</v>
      </c>
      <c r="H134" s="50" t="e">
        <f>VLOOKUP($E134,'Liste de produits types'!$A$2:$E$142,4,FALSE)</f>
        <v>#N/A</v>
      </c>
      <c r="I134" s="49"/>
      <c r="J134" s="49"/>
      <c r="K134" s="49"/>
      <c r="L134" s="49"/>
      <c r="M134" s="49"/>
      <c r="N134" s="49"/>
    </row>
    <row r="135" spans="1:14" s="7" customFormat="1" ht="25.5" customHeight="1" x14ac:dyDescent="0.35">
      <c r="A135" s="49"/>
      <c r="B135" s="49"/>
      <c r="C135" s="49"/>
      <c r="D135" s="49"/>
      <c r="E135" s="49"/>
      <c r="F135" s="50" t="e">
        <f>VLOOKUP($E135,'Liste de produits types'!$A$2:$E$142,2,FALSE)</f>
        <v>#N/A</v>
      </c>
      <c r="G135" s="50" t="e">
        <f>VLOOKUP($E135,'Liste de produits types'!$A$2:$E$142,3,FALSE)</f>
        <v>#N/A</v>
      </c>
      <c r="H135" s="50" t="e">
        <f>VLOOKUP($E135,'Liste de produits types'!$A$2:$E$142,4,FALSE)</f>
        <v>#N/A</v>
      </c>
      <c r="I135" s="49"/>
      <c r="J135" s="49"/>
      <c r="K135" s="49"/>
      <c r="L135" s="49"/>
      <c r="M135" s="49"/>
      <c r="N135" s="49"/>
    </row>
    <row r="136" spans="1:14" s="7" customFormat="1" ht="25.5" customHeight="1" x14ac:dyDescent="0.35">
      <c r="A136" s="49"/>
      <c r="B136" s="49"/>
      <c r="C136" s="49"/>
      <c r="D136" s="49"/>
      <c r="E136" s="49"/>
      <c r="F136" s="50" t="e">
        <f>VLOOKUP($E136,'Liste de produits types'!$A$2:$E$142,2,FALSE)</f>
        <v>#N/A</v>
      </c>
      <c r="G136" s="50" t="e">
        <f>VLOOKUP($E136,'Liste de produits types'!$A$2:$E$142,3,FALSE)</f>
        <v>#N/A</v>
      </c>
      <c r="H136" s="50" t="e">
        <f>VLOOKUP($E136,'Liste de produits types'!$A$2:$E$142,4,FALSE)</f>
        <v>#N/A</v>
      </c>
      <c r="I136" s="49"/>
      <c r="J136" s="49"/>
      <c r="K136" s="49"/>
      <c r="L136" s="49"/>
      <c r="M136" s="49"/>
      <c r="N136" s="49"/>
    </row>
    <row r="137" spans="1:14" s="7" customFormat="1" ht="25.5" customHeight="1" x14ac:dyDescent="0.35">
      <c r="A137" s="49"/>
      <c r="B137" s="49"/>
      <c r="C137" s="49"/>
      <c r="D137" s="49"/>
      <c r="E137" s="49"/>
      <c r="F137" s="50" t="e">
        <f>VLOOKUP($E137,'Liste de produits types'!$A$2:$E$142,2,FALSE)</f>
        <v>#N/A</v>
      </c>
      <c r="G137" s="50" t="e">
        <f>VLOOKUP($E137,'Liste de produits types'!$A$2:$E$142,3,FALSE)</f>
        <v>#N/A</v>
      </c>
      <c r="H137" s="50" t="e">
        <f>VLOOKUP($E137,'Liste de produits types'!$A$2:$E$142,4,FALSE)</f>
        <v>#N/A</v>
      </c>
      <c r="I137" s="49"/>
      <c r="J137" s="49"/>
      <c r="K137" s="49"/>
      <c r="L137" s="49"/>
      <c r="M137" s="49"/>
      <c r="N137" s="49"/>
    </row>
    <row r="138" spans="1:14" s="7" customFormat="1" ht="25.5" customHeight="1" x14ac:dyDescent="0.35">
      <c r="A138" s="49"/>
      <c r="B138" s="49"/>
      <c r="C138" s="49"/>
      <c r="D138" s="49"/>
      <c r="E138" s="49"/>
      <c r="F138" s="50" t="e">
        <f>VLOOKUP($E138,'Liste de produits types'!$A$2:$E$142,2,FALSE)</f>
        <v>#N/A</v>
      </c>
      <c r="G138" s="50" t="e">
        <f>VLOOKUP($E138,'Liste de produits types'!$A$2:$E$142,3,FALSE)</f>
        <v>#N/A</v>
      </c>
      <c r="H138" s="50" t="e">
        <f>VLOOKUP($E138,'Liste de produits types'!$A$2:$E$142,4,FALSE)</f>
        <v>#N/A</v>
      </c>
      <c r="I138" s="49"/>
      <c r="J138" s="49"/>
      <c r="K138" s="49"/>
      <c r="L138" s="49"/>
      <c r="M138" s="49"/>
      <c r="N138" s="49"/>
    </row>
    <row r="139" spans="1:14" s="7" customFormat="1" ht="25.5" customHeight="1" x14ac:dyDescent="0.35">
      <c r="A139" s="49"/>
      <c r="B139" s="49"/>
      <c r="C139" s="49"/>
      <c r="D139" s="49"/>
      <c r="E139" s="49"/>
      <c r="F139" s="50" t="e">
        <f>VLOOKUP($E139,'Liste de produits types'!$A$2:$E$142,2,FALSE)</f>
        <v>#N/A</v>
      </c>
      <c r="G139" s="50" t="e">
        <f>VLOOKUP($E139,'Liste de produits types'!$A$2:$E$142,3,FALSE)</f>
        <v>#N/A</v>
      </c>
      <c r="H139" s="50" t="e">
        <f>VLOOKUP($E139,'Liste de produits types'!$A$2:$E$142,4,FALSE)</f>
        <v>#N/A</v>
      </c>
      <c r="I139" s="49"/>
      <c r="J139" s="49"/>
      <c r="K139" s="49"/>
      <c r="L139" s="49"/>
      <c r="M139" s="49"/>
      <c r="N139" s="49"/>
    </row>
    <row r="140" spans="1:14" s="7" customFormat="1" ht="25.5" customHeight="1" x14ac:dyDescent="0.35">
      <c r="A140" s="49"/>
      <c r="B140" s="49"/>
      <c r="C140" s="49"/>
      <c r="D140" s="49"/>
      <c r="E140" s="49"/>
      <c r="F140" s="50" t="e">
        <f>VLOOKUP($E140,'Liste de produits types'!$A$2:$E$142,2,FALSE)</f>
        <v>#N/A</v>
      </c>
      <c r="G140" s="50" t="e">
        <f>VLOOKUP($E140,'Liste de produits types'!$A$2:$E$142,3,FALSE)</f>
        <v>#N/A</v>
      </c>
      <c r="H140" s="50" t="e">
        <f>VLOOKUP($E140,'Liste de produits types'!$A$2:$E$142,4,FALSE)</f>
        <v>#N/A</v>
      </c>
      <c r="I140" s="49"/>
      <c r="J140" s="49"/>
      <c r="K140" s="49"/>
      <c r="L140" s="49"/>
      <c r="M140" s="49"/>
      <c r="N140" s="49"/>
    </row>
    <row r="141" spans="1:14" s="7" customFormat="1" ht="25.5" customHeight="1" x14ac:dyDescent="0.35">
      <c r="A141" s="49"/>
      <c r="B141" s="49"/>
      <c r="C141" s="49"/>
      <c r="D141" s="49"/>
      <c r="E141" s="49"/>
      <c r="F141" s="50" t="e">
        <f>VLOOKUP($E141,'Liste de produits types'!$A$2:$E$142,2,FALSE)</f>
        <v>#N/A</v>
      </c>
      <c r="G141" s="50" t="e">
        <f>VLOOKUP($E141,'Liste de produits types'!$A$2:$E$142,3,FALSE)</f>
        <v>#N/A</v>
      </c>
      <c r="H141" s="50" t="e">
        <f>VLOOKUP($E141,'Liste de produits types'!$A$2:$E$142,4,FALSE)</f>
        <v>#N/A</v>
      </c>
      <c r="I141" s="49"/>
      <c r="J141" s="49"/>
      <c r="K141" s="49"/>
      <c r="L141" s="49"/>
      <c r="M141" s="49"/>
      <c r="N141" s="49"/>
    </row>
    <row r="142" spans="1:14" s="7" customFormat="1" ht="25.5" customHeight="1" x14ac:dyDescent="0.35">
      <c r="A142" s="49"/>
      <c r="B142" s="49"/>
      <c r="C142" s="49"/>
      <c r="D142" s="49"/>
      <c r="E142" s="49"/>
      <c r="F142" s="50" t="e">
        <f>VLOOKUP($E142,'Liste de produits types'!$A$2:$E$142,2,FALSE)</f>
        <v>#N/A</v>
      </c>
      <c r="G142" s="50" t="e">
        <f>VLOOKUP($E142,'Liste de produits types'!$A$2:$E$142,3,FALSE)</f>
        <v>#N/A</v>
      </c>
      <c r="H142" s="50" t="e">
        <f>VLOOKUP($E142,'Liste de produits types'!$A$2:$E$142,4,FALSE)</f>
        <v>#N/A</v>
      </c>
      <c r="I142" s="49"/>
      <c r="J142" s="49"/>
      <c r="K142" s="49"/>
      <c r="L142" s="49"/>
      <c r="M142" s="49"/>
      <c r="N142" s="49"/>
    </row>
    <row r="143" spans="1:14" s="7" customFormat="1" ht="25.5" customHeight="1" x14ac:dyDescent="0.35">
      <c r="A143" s="49"/>
      <c r="B143" s="49"/>
      <c r="C143" s="49"/>
      <c r="D143" s="49"/>
      <c r="E143" s="49"/>
      <c r="F143" s="50" t="e">
        <f>VLOOKUP($E143,'Liste de produits types'!$A$2:$E$142,2,FALSE)</f>
        <v>#N/A</v>
      </c>
      <c r="G143" s="50" t="e">
        <f>VLOOKUP($E143,'Liste de produits types'!$A$2:$E$142,3,FALSE)</f>
        <v>#N/A</v>
      </c>
      <c r="H143" s="50" t="e">
        <f>VLOOKUP($E143,'Liste de produits types'!$A$2:$E$142,4,FALSE)</f>
        <v>#N/A</v>
      </c>
      <c r="I143" s="49"/>
      <c r="J143" s="49"/>
      <c r="K143" s="49"/>
      <c r="L143" s="49"/>
      <c r="M143" s="49"/>
      <c r="N143" s="49"/>
    </row>
    <row r="144" spans="1:14" s="7" customFormat="1" ht="25.5" customHeight="1" x14ac:dyDescent="0.35">
      <c r="A144" s="49"/>
      <c r="B144" s="49"/>
      <c r="C144" s="49"/>
      <c r="D144" s="49"/>
      <c r="E144" s="49"/>
      <c r="F144" s="50" t="e">
        <f>VLOOKUP($E144,'Liste de produits types'!$A$2:$E$142,2,FALSE)</f>
        <v>#N/A</v>
      </c>
      <c r="G144" s="50" t="e">
        <f>VLOOKUP($E144,'Liste de produits types'!$A$2:$E$142,3,FALSE)</f>
        <v>#N/A</v>
      </c>
      <c r="H144" s="50" t="e">
        <f>VLOOKUP($E144,'Liste de produits types'!$A$2:$E$142,4,FALSE)</f>
        <v>#N/A</v>
      </c>
      <c r="I144" s="49"/>
      <c r="J144" s="49"/>
      <c r="K144" s="49"/>
      <c r="L144" s="49"/>
      <c r="M144" s="49"/>
      <c r="N144" s="49"/>
    </row>
    <row r="145" spans="1:14" s="7" customFormat="1" ht="25.5" customHeight="1" x14ac:dyDescent="0.35">
      <c r="A145" s="49"/>
      <c r="B145" s="49"/>
      <c r="C145" s="49"/>
      <c r="D145" s="49"/>
      <c r="E145" s="49"/>
      <c r="F145" s="50" t="e">
        <f>VLOOKUP($E145,'Liste de produits types'!$A$2:$E$142,2,FALSE)</f>
        <v>#N/A</v>
      </c>
      <c r="G145" s="50" t="e">
        <f>VLOOKUP($E145,'Liste de produits types'!$A$2:$E$142,3,FALSE)</f>
        <v>#N/A</v>
      </c>
      <c r="H145" s="50" t="e">
        <f>VLOOKUP($E145,'Liste de produits types'!$A$2:$E$142,4,FALSE)</f>
        <v>#N/A</v>
      </c>
      <c r="I145" s="49"/>
      <c r="J145" s="49"/>
      <c r="K145" s="49"/>
      <c r="L145" s="49"/>
      <c r="M145" s="49"/>
      <c r="N145" s="49"/>
    </row>
    <row r="146" spans="1:14" s="7" customFormat="1" ht="25.5" customHeight="1" x14ac:dyDescent="0.35">
      <c r="A146" s="49"/>
      <c r="B146" s="49"/>
      <c r="C146" s="49"/>
      <c r="D146" s="49"/>
      <c r="E146" s="49"/>
      <c r="F146" s="50" t="e">
        <f>VLOOKUP($E146,'Liste de produits types'!$A$2:$E$142,2,FALSE)</f>
        <v>#N/A</v>
      </c>
      <c r="G146" s="50" t="e">
        <f>VLOOKUP($E146,'Liste de produits types'!$A$2:$E$142,3,FALSE)</f>
        <v>#N/A</v>
      </c>
      <c r="H146" s="50" t="e">
        <f>VLOOKUP($E146,'Liste de produits types'!$A$2:$E$142,4,FALSE)</f>
        <v>#N/A</v>
      </c>
      <c r="I146" s="49"/>
      <c r="J146" s="49"/>
      <c r="K146" s="49"/>
      <c r="L146" s="49"/>
      <c r="M146" s="49"/>
      <c r="N146" s="49"/>
    </row>
    <row r="147" spans="1:14" s="7" customFormat="1" ht="25.5" customHeight="1" x14ac:dyDescent="0.35">
      <c r="A147" s="49"/>
      <c r="B147" s="49"/>
      <c r="C147" s="49"/>
      <c r="D147" s="49"/>
      <c r="E147" s="49"/>
      <c r="F147" s="50" t="e">
        <f>VLOOKUP($E147,'Liste de produits types'!$A$2:$E$142,2,FALSE)</f>
        <v>#N/A</v>
      </c>
      <c r="G147" s="50" t="e">
        <f>VLOOKUP($E147,'Liste de produits types'!$A$2:$E$142,3,FALSE)</f>
        <v>#N/A</v>
      </c>
      <c r="H147" s="50" t="e">
        <f>VLOOKUP($E147,'Liste de produits types'!$A$2:$E$142,4,FALSE)</f>
        <v>#N/A</v>
      </c>
      <c r="I147" s="49"/>
      <c r="J147" s="49"/>
      <c r="K147" s="49"/>
      <c r="L147" s="49"/>
      <c r="M147" s="49"/>
      <c r="N147" s="49"/>
    </row>
    <row r="148" spans="1:14" s="7" customFormat="1" ht="25.5" customHeight="1" x14ac:dyDescent="0.35">
      <c r="A148" s="49"/>
      <c r="B148" s="49"/>
      <c r="C148" s="49"/>
      <c r="D148" s="49"/>
      <c r="E148" s="49"/>
      <c r="F148" s="50" t="e">
        <f>VLOOKUP($E148,'Liste de produits types'!$A$2:$E$142,2,FALSE)</f>
        <v>#N/A</v>
      </c>
      <c r="G148" s="50" t="e">
        <f>VLOOKUP($E148,'Liste de produits types'!$A$2:$E$142,3,FALSE)</f>
        <v>#N/A</v>
      </c>
      <c r="H148" s="50" t="e">
        <f>VLOOKUP($E148,'Liste de produits types'!$A$2:$E$142,4,FALSE)</f>
        <v>#N/A</v>
      </c>
      <c r="I148" s="49"/>
      <c r="J148" s="49"/>
      <c r="K148" s="49"/>
      <c r="L148" s="49"/>
      <c r="M148" s="49"/>
      <c r="N148" s="49"/>
    </row>
    <row r="149" spans="1:14" s="7" customFormat="1" ht="25.5" customHeight="1" x14ac:dyDescent="0.35">
      <c r="A149" s="49"/>
      <c r="B149" s="49"/>
      <c r="C149" s="49"/>
      <c r="D149" s="49"/>
      <c r="E149" s="49"/>
      <c r="F149" s="50" t="e">
        <f>VLOOKUP($E149,'Liste de produits types'!$A$2:$E$142,2,FALSE)</f>
        <v>#N/A</v>
      </c>
      <c r="G149" s="50" t="e">
        <f>VLOOKUP($E149,'Liste de produits types'!$A$2:$E$142,3,FALSE)</f>
        <v>#N/A</v>
      </c>
      <c r="H149" s="50" t="e">
        <f>VLOOKUP($E149,'Liste de produits types'!$A$2:$E$142,4,FALSE)</f>
        <v>#N/A</v>
      </c>
      <c r="I149" s="49"/>
      <c r="J149" s="49"/>
      <c r="K149" s="49"/>
      <c r="L149" s="49"/>
      <c r="M149" s="49"/>
      <c r="N149" s="49"/>
    </row>
    <row r="150" spans="1:14" s="7" customFormat="1" ht="25.5" customHeight="1" x14ac:dyDescent="0.35">
      <c r="A150" s="49"/>
      <c r="B150" s="49"/>
      <c r="C150" s="49"/>
      <c r="D150" s="49"/>
      <c r="E150" s="49"/>
      <c r="F150" s="50" t="e">
        <f>VLOOKUP($E150,'Liste de produits types'!$A$2:$E$142,2,FALSE)</f>
        <v>#N/A</v>
      </c>
      <c r="G150" s="50" t="e">
        <f>VLOOKUP($E150,'Liste de produits types'!$A$2:$E$142,3,FALSE)</f>
        <v>#N/A</v>
      </c>
      <c r="H150" s="50" t="e">
        <f>VLOOKUP($E150,'Liste de produits types'!$A$2:$E$142,4,FALSE)</f>
        <v>#N/A</v>
      </c>
      <c r="I150" s="49"/>
      <c r="J150" s="49"/>
      <c r="K150" s="49"/>
      <c r="L150" s="49"/>
      <c r="M150" s="49"/>
      <c r="N150" s="49"/>
    </row>
    <row r="151" spans="1:14" s="7" customFormat="1" ht="25.5" customHeight="1" x14ac:dyDescent="0.35">
      <c r="A151" s="49"/>
      <c r="B151" s="49"/>
      <c r="C151" s="49"/>
      <c r="D151" s="49"/>
      <c r="E151" s="49"/>
      <c r="F151" s="50" t="e">
        <f>VLOOKUP($E151,'Liste de produits types'!$A$2:$E$142,2,FALSE)</f>
        <v>#N/A</v>
      </c>
      <c r="G151" s="50" t="e">
        <f>VLOOKUP($E151,'Liste de produits types'!$A$2:$E$142,3,FALSE)</f>
        <v>#N/A</v>
      </c>
      <c r="H151" s="50" t="e">
        <f>VLOOKUP($E151,'Liste de produits types'!$A$2:$E$142,4,FALSE)</f>
        <v>#N/A</v>
      </c>
      <c r="I151" s="49"/>
      <c r="J151" s="49"/>
      <c r="K151" s="49"/>
      <c r="L151" s="49"/>
      <c r="M151" s="49"/>
      <c r="N151" s="49"/>
    </row>
    <row r="152" spans="1:14" s="7" customFormat="1" ht="25.5" customHeight="1" x14ac:dyDescent="0.35">
      <c r="A152" s="49"/>
      <c r="B152" s="49"/>
      <c r="C152" s="49"/>
      <c r="D152" s="49"/>
      <c r="E152" s="49"/>
      <c r="F152" s="50" t="e">
        <f>VLOOKUP($E152,'Liste de produits types'!$A$2:$E$142,2,FALSE)</f>
        <v>#N/A</v>
      </c>
      <c r="G152" s="50" t="e">
        <f>VLOOKUP($E152,'Liste de produits types'!$A$2:$E$142,3,FALSE)</f>
        <v>#N/A</v>
      </c>
      <c r="H152" s="50" t="e">
        <f>VLOOKUP($E152,'Liste de produits types'!$A$2:$E$142,4,FALSE)</f>
        <v>#N/A</v>
      </c>
      <c r="I152" s="49"/>
      <c r="J152" s="49"/>
      <c r="K152" s="49"/>
      <c r="L152" s="49"/>
      <c r="M152" s="49"/>
      <c r="N152" s="49"/>
    </row>
    <row r="153" spans="1:14" s="7" customFormat="1" ht="25.5" customHeight="1" x14ac:dyDescent="0.35">
      <c r="A153" s="49"/>
      <c r="B153" s="49"/>
      <c r="C153" s="49"/>
      <c r="D153" s="49"/>
      <c r="E153" s="49"/>
      <c r="F153" s="50" t="e">
        <f>VLOOKUP($E153,'Liste de produits types'!$A$2:$E$142,2,FALSE)</f>
        <v>#N/A</v>
      </c>
      <c r="G153" s="50" t="e">
        <f>VLOOKUP($E153,'Liste de produits types'!$A$2:$E$142,3,FALSE)</f>
        <v>#N/A</v>
      </c>
      <c r="H153" s="50" t="e">
        <f>VLOOKUP($E153,'Liste de produits types'!$A$2:$E$142,4,FALSE)</f>
        <v>#N/A</v>
      </c>
      <c r="I153" s="49"/>
      <c r="J153" s="49"/>
      <c r="K153" s="49"/>
      <c r="L153" s="49"/>
      <c r="M153" s="49"/>
      <c r="N153" s="49"/>
    </row>
    <row r="154" spans="1:14" s="7" customFormat="1" ht="25.5" customHeight="1" x14ac:dyDescent="0.35">
      <c r="A154" s="49"/>
      <c r="B154" s="49"/>
      <c r="C154" s="49"/>
      <c r="D154" s="49"/>
      <c r="E154" s="49"/>
      <c r="F154" s="50" t="e">
        <f>VLOOKUP($E154,'Liste de produits types'!$A$2:$E$142,2,FALSE)</f>
        <v>#N/A</v>
      </c>
      <c r="G154" s="50" t="e">
        <f>VLOOKUP($E154,'Liste de produits types'!$A$2:$E$142,3,FALSE)</f>
        <v>#N/A</v>
      </c>
      <c r="H154" s="50" t="e">
        <f>VLOOKUP($E154,'Liste de produits types'!$A$2:$E$142,4,FALSE)</f>
        <v>#N/A</v>
      </c>
      <c r="I154" s="49"/>
      <c r="J154" s="49"/>
      <c r="K154" s="49"/>
      <c r="L154" s="49"/>
      <c r="M154" s="49"/>
      <c r="N154" s="49"/>
    </row>
    <row r="155" spans="1:14" s="7" customFormat="1" ht="25.5" customHeight="1" x14ac:dyDescent="0.35">
      <c r="A155" s="49"/>
      <c r="B155" s="49"/>
      <c r="C155" s="49"/>
      <c r="D155" s="49"/>
      <c r="E155" s="49"/>
      <c r="F155" s="50" t="e">
        <f>VLOOKUP($E155,'Liste de produits types'!$A$2:$E$142,2,FALSE)</f>
        <v>#N/A</v>
      </c>
      <c r="G155" s="50" t="e">
        <f>VLOOKUP($E155,'Liste de produits types'!$A$2:$E$142,3,FALSE)</f>
        <v>#N/A</v>
      </c>
      <c r="H155" s="50" t="e">
        <f>VLOOKUP($E155,'Liste de produits types'!$A$2:$E$142,4,FALSE)</f>
        <v>#N/A</v>
      </c>
      <c r="I155" s="49"/>
      <c r="J155" s="49"/>
      <c r="K155" s="49"/>
      <c r="L155" s="49"/>
      <c r="M155" s="49"/>
      <c r="N155" s="49"/>
    </row>
    <row r="156" spans="1:14" s="7" customFormat="1" ht="25.5" customHeight="1" x14ac:dyDescent="0.35">
      <c r="A156" s="49"/>
      <c r="B156" s="49"/>
      <c r="C156" s="49"/>
      <c r="D156" s="49"/>
      <c r="E156" s="49"/>
      <c r="F156" s="50" t="e">
        <f>VLOOKUP($E156,'Liste de produits types'!$A$2:$E$142,2,FALSE)</f>
        <v>#N/A</v>
      </c>
      <c r="G156" s="50" t="e">
        <f>VLOOKUP($E156,'Liste de produits types'!$A$2:$E$142,3,FALSE)</f>
        <v>#N/A</v>
      </c>
      <c r="H156" s="50" t="e">
        <f>VLOOKUP($E156,'Liste de produits types'!$A$2:$E$142,4,FALSE)</f>
        <v>#N/A</v>
      </c>
      <c r="I156" s="49"/>
      <c r="J156" s="49"/>
      <c r="K156" s="49"/>
      <c r="L156" s="49"/>
      <c r="M156" s="49"/>
      <c r="N156" s="49"/>
    </row>
    <row r="157" spans="1:14" s="7" customFormat="1" ht="25.5" customHeight="1" x14ac:dyDescent="0.35">
      <c r="A157" s="49"/>
      <c r="B157" s="49"/>
      <c r="C157" s="49"/>
      <c r="D157" s="49"/>
      <c r="E157" s="49"/>
      <c r="F157" s="50" t="e">
        <f>VLOOKUP($E157,'Liste de produits types'!$A$2:$E$142,2,FALSE)</f>
        <v>#N/A</v>
      </c>
      <c r="G157" s="50" t="e">
        <f>VLOOKUP($E157,'Liste de produits types'!$A$2:$E$142,3,FALSE)</f>
        <v>#N/A</v>
      </c>
      <c r="H157" s="50" t="e">
        <f>VLOOKUP($E157,'Liste de produits types'!$A$2:$E$142,4,FALSE)</f>
        <v>#N/A</v>
      </c>
      <c r="I157" s="49"/>
      <c r="J157" s="49"/>
      <c r="K157" s="49"/>
      <c r="L157" s="49"/>
      <c r="M157" s="49"/>
      <c r="N157" s="49"/>
    </row>
    <row r="158" spans="1:14" s="7" customFormat="1" ht="25.5" customHeight="1" x14ac:dyDescent="0.35">
      <c r="A158" s="49"/>
      <c r="B158" s="49"/>
      <c r="C158" s="49"/>
      <c r="D158" s="49"/>
      <c r="E158" s="49"/>
      <c r="F158" s="50" t="e">
        <f>VLOOKUP($E158,'Liste de produits types'!$A$2:$E$142,2,FALSE)</f>
        <v>#N/A</v>
      </c>
      <c r="G158" s="50" t="e">
        <f>VLOOKUP($E158,'Liste de produits types'!$A$2:$E$142,3,FALSE)</f>
        <v>#N/A</v>
      </c>
      <c r="H158" s="50" t="e">
        <f>VLOOKUP($E158,'Liste de produits types'!$A$2:$E$142,4,FALSE)</f>
        <v>#N/A</v>
      </c>
      <c r="I158" s="49"/>
      <c r="J158" s="49"/>
      <c r="K158" s="49"/>
      <c r="L158" s="49"/>
      <c r="M158" s="49"/>
      <c r="N158" s="49"/>
    </row>
    <row r="159" spans="1:14" s="7" customFormat="1" ht="25.5" customHeight="1" x14ac:dyDescent="0.35">
      <c r="A159" s="49"/>
      <c r="B159" s="49"/>
      <c r="C159" s="49"/>
      <c r="D159" s="49"/>
      <c r="E159" s="49"/>
      <c r="F159" s="50" t="e">
        <f>VLOOKUP($E159,'Liste de produits types'!$A$2:$E$142,2,FALSE)</f>
        <v>#N/A</v>
      </c>
      <c r="G159" s="50" t="e">
        <f>VLOOKUP($E159,'Liste de produits types'!$A$2:$E$142,3,FALSE)</f>
        <v>#N/A</v>
      </c>
      <c r="H159" s="50" t="e">
        <f>VLOOKUP($E159,'Liste de produits types'!$A$2:$E$142,4,FALSE)</f>
        <v>#N/A</v>
      </c>
      <c r="I159" s="49"/>
      <c r="J159" s="49"/>
      <c r="K159" s="49"/>
      <c r="L159" s="49"/>
      <c r="M159" s="49"/>
      <c r="N159" s="49"/>
    </row>
    <row r="160" spans="1:14" s="7" customFormat="1" ht="25.5" customHeight="1" x14ac:dyDescent="0.35">
      <c r="A160" s="49"/>
      <c r="B160" s="49"/>
      <c r="C160" s="49"/>
      <c r="D160" s="49"/>
      <c r="E160" s="49"/>
      <c r="F160" s="50" t="e">
        <f>VLOOKUP($E160,'Liste de produits types'!$A$2:$E$142,2,FALSE)</f>
        <v>#N/A</v>
      </c>
      <c r="G160" s="50" t="e">
        <f>VLOOKUP($E160,'Liste de produits types'!$A$2:$E$142,3,FALSE)</f>
        <v>#N/A</v>
      </c>
      <c r="H160" s="50" t="e">
        <f>VLOOKUP($E160,'Liste de produits types'!$A$2:$E$142,4,FALSE)</f>
        <v>#N/A</v>
      </c>
      <c r="I160" s="49"/>
      <c r="J160" s="49"/>
      <c r="K160" s="49"/>
      <c r="L160" s="49"/>
      <c r="M160" s="49"/>
      <c r="N160" s="49"/>
    </row>
    <row r="161" spans="1:14" s="7" customFormat="1" ht="25.5" customHeight="1" x14ac:dyDescent="0.35">
      <c r="A161" s="49"/>
      <c r="B161" s="49"/>
      <c r="C161" s="49"/>
      <c r="D161" s="49"/>
      <c r="E161" s="49"/>
      <c r="F161" s="50" t="e">
        <f>VLOOKUP($E161,'Liste de produits types'!$A$2:$E$142,2,FALSE)</f>
        <v>#N/A</v>
      </c>
      <c r="G161" s="50" t="e">
        <f>VLOOKUP($E161,'Liste de produits types'!$A$2:$E$142,3,FALSE)</f>
        <v>#N/A</v>
      </c>
      <c r="H161" s="50" t="e">
        <f>VLOOKUP($E161,'Liste de produits types'!$A$2:$E$142,4,FALSE)</f>
        <v>#N/A</v>
      </c>
      <c r="I161" s="49"/>
      <c r="J161" s="49"/>
      <c r="K161" s="49"/>
      <c r="L161" s="49"/>
      <c r="M161" s="49"/>
      <c r="N161" s="49"/>
    </row>
    <row r="162" spans="1:14" s="7" customFormat="1" ht="25.5" customHeight="1" x14ac:dyDescent="0.35">
      <c r="A162" s="49"/>
      <c r="B162" s="49"/>
      <c r="C162" s="49"/>
      <c r="D162" s="49"/>
      <c r="E162" s="49"/>
      <c r="F162" s="50" t="e">
        <f>VLOOKUP($E162,'Liste de produits types'!$A$2:$E$142,2,FALSE)</f>
        <v>#N/A</v>
      </c>
      <c r="G162" s="50" t="e">
        <f>VLOOKUP($E162,'Liste de produits types'!$A$2:$E$142,3,FALSE)</f>
        <v>#N/A</v>
      </c>
      <c r="H162" s="50" t="e">
        <f>VLOOKUP($E162,'Liste de produits types'!$A$2:$E$142,4,FALSE)</f>
        <v>#N/A</v>
      </c>
      <c r="I162" s="49"/>
      <c r="J162" s="49"/>
      <c r="K162" s="49"/>
      <c r="L162" s="49"/>
      <c r="M162" s="49"/>
      <c r="N162" s="49"/>
    </row>
    <row r="163" spans="1:14" s="7" customFormat="1" ht="25.5" customHeight="1" x14ac:dyDescent="0.35">
      <c r="A163" s="49"/>
      <c r="B163" s="49"/>
      <c r="C163" s="49"/>
      <c r="D163" s="49"/>
      <c r="E163" s="49"/>
      <c r="F163" s="50" t="e">
        <f>VLOOKUP($E163,'Liste de produits types'!$A$2:$E$142,2,FALSE)</f>
        <v>#N/A</v>
      </c>
      <c r="G163" s="50" t="e">
        <f>VLOOKUP($E163,'Liste de produits types'!$A$2:$E$142,3,FALSE)</f>
        <v>#N/A</v>
      </c>
      <c r="H163" s="50" t="e">
        <f>VLOOKUP($E163,'Liste de produits types'!$A$2:$E$142,4,FALSE)</f>
        <v>#N/A</v>
      </c>
      <c r="I163" s="49"/>
      <c r="J163" s="49"/>
      <c r="K163" s="49"/>
      <c r="L163" s="49"/>
      <c r="M163" s="49"/>
      <c r="N163" s="49"/>
    </row>
    <row r="164" spans="1:14" s="7" customFormat="1" ht="25.5" customHeight="1" x14ac:dyDescent="0.35">
      <c r="A164" s="49"/>
      <c r="B164" s="49"/>
      <c r="C164" s="49"/>
      <c r="D164" s="49"/>
      <c r="E164" s="49"/>
      <c r="F164" s="50" t="e">
        <f>VLOOKUP($E164,'Liste de produits types'!$A$2:$E$142,2,FALSE)</f>
        <v>#N/A</v>
      </c>
      <c r="G164" s="50" t="e">
        <f>VLOOKUP($E164,'Liste de produits types'!$A$2:$E$142,3,FALSE)</f>
        <v>#N/A</v>
      </c>
      <c r="H164" s="50" t="e">
        <f>VLOOKUP($E164,'Liste de produits types'!$A$2:$E$142,4,FALSE)</f>
        <v>#N/A</v>
      </c>
      <c r="I164" s="49"/>
      <c r="J164" s="49"/>
      <c r="K164" s="49"/>
      <c r="L164" s="49"/>
      <c r="M164" s="49"/>
      <c r="N164" s="49"/>
    </row>
    <row r="165" spans="1:14" s="7" customFormat="1" ht="25.5" customHeight="1" x14ac:dyDescent="0.35">
      <c r="A165" s="49"/>
      <c r="B165" s="49"/>
      <c r="C165" s="49"/>
      <c r="D165" s="49"/>
      <c r="E165" s="49"/>
      <c r="F165" s="50" t="e">
        <f>VLOOKUP($E165,'Liste de produits types'!$A$2:$E$142,2,FALSE)</f>
        <v>#N/A</v>
      </c>
      <c r="G165" s="50" t="e">
        <f>VLOOKUP($E165,'Liste de produits types'!$A$2:$E$142,3,FALSE)</f>
        <v>#N/A</v>
      </c>
      <c r="H165" s="50" t="e">
        <f>VLOOKUP($E165,'Liste de produits types'!$A$2:$E$142,4,FALSE)</f>
        <v>#N/A</v>
      </c>
      <c r="I165" s="49"/>
      <c r="J165" s="49"/>
      <c r="K165" s="49"/>
      <c r="L165" s="49"/>
      <c r="M165" s="49"/>
      <c r="N165" s="49"/>
    </row>
    <row r="166" spans="1:14" s="7" customFormat="1" ht="25.5" customHeight="1" x14ac:dyDescent="0.35">
      <c r="A166" s="49"/>
      <c r="B166" s="49"/>
      <c r="C166" s="49"/>
      <c r="D166" s="49"/>
      <c r="E166" s="49"/>
      <c r="F166" s="50" t="e">
        <f>VLOOKUP($E166,'Liste de produits types'!$A$2:$E$142,2,FALSE)</f>
        <v>#N/A</v>
      </c>
      <c r="G166" s="50" t="e">
        <f>VLOOKUP($E166,'Liste de produits types'!$A$2:$E$142,3,FALSE)</f>
        <v>#N/A</v>
      </c>
      <c r="H166" s="50" t="e">
        <f>VLOOKUP($E166,'Liste de produits types'!$A$2:$E$142,4,FALSE)</f>
        <v>#N/A</v>
      </c>
      <c r="I166" s="49"/>
      <c r="J166" s="49"/>
      <c r="K166" s="49"/>
      <c r="L166" s="49"/>
      <c r="M166" s="49"/>
      <c r="N166" s="49"/>
    </row>
    <row r="167" spans="1:14" s="7" customFormat="1" ht="25.5" customHeight="1" x14ac:dyDescent="0.35">
      <c r="A167" s="49"/>
      <c r="B167" s="49"/>
      <c r="C167" s="49"/>
      <c r="D167" s="49"/>
      <c r="E167" s="49"/>
      <c r="F167" s="50" t="e">
        <f>VLOOKUP($E167,'Liste de produits types'!$A$2:$E$142,2,FALSE)</f>
        <v>#N/A</v>
      </c>
      <c r="G167" s="50" t="e">
        <f>VLOOKUP($E167,'Liste de produits types'!$A$2:$E$142,3,FALSE)</f>
        <v>#N/A</v>
      </c>
      <c r="H167" s="50" t="e">
        <f>VLOOKUP($E167,'Liste de produits types'!$A$2:$E$142,4,FALSE)</f>
        <v>#N/A</v>
      </c>
      <c r="I167" s="49"/>
      <c r="J167" s="49"/>
      <c r="K167" s="49"/>
      <c r="L167" s="49"/>
      <c r="M167" s="49"/>
      <c r="N167" s="49"/>
    </row>
    <row r="168" spans="1:14" s="7" customFormat="1" ht="25.5" customHeight="1" x14ac:dyDescent="0.35">
      <c r="A168" s="49"/>
      <c r="B168" s="49"/>
      <c r="C168" s="49"/>
      <c r="D168" s="49"/>
      <c r="E168" s="49"/>
      <c r="F168" s="50" t="e">
        <f>VLOOKUP($E168,'Liste de produits types'!$A$2:$E$142,2,FALSE)</f>
        <v>#N/A</v>
      </c>
      <c r="G168" s="50" t="e">
        <f>VLOOKUP($E168,'Liste de produits types'!$A$2:$E$142,3,FALSE)</f>
        <v>#N/A</v>
      </c>
      <c r="H168" s="50" t="e">
        <f>VLOOKUP($E168,'Liste de produits types'!$A$2:$E$142,4,FALSE)</f>
        <v>#N/A</v>
      </c>
      <c r="I168" s="49"/>
      <c r="J168" s="49"/>
      <c r="K168" s="49"/>
      <c r="L168" s="49"/>
      <c r="M168" s="49"/>
      <c r="N168" s="49"/>
    </row>
    <row r="169" spans="1:14" s="7" customFormat="1" ht="25.5" customHeight="1" x14ac:dyDescent="0.35">
      <c r="A169" s="49"/>
      <c r="B169" s="49"/>
      <c r="C169" s="49"/>
      <c r="D169" s="49"/>
      <c r="E169" s="49"/>
      <c r="F169" s="50" t="e">
        <f>VLOOKUP($E169,'Liste de produits types'!$A$2:$E$142,2,FALSE)</f>
        <v>#N/A</v>
      </c>
      <c r="G169" s="50" t="e">
        <f>VLOOKUP($E169,'Liste de produits types'!$A$2:$E$142,3,FALSE)</f>
        <v>#N/A</v>
      </c>
      <c r="H169" s="50" t="e">
        <f>VLOOKUP($E169,'Liste de produits types'!$A$2:$E$142,4,FALSE)</f>
        <v>#N/A</v>
      </c>
      <c r="I169" s="49"/>
      <c r="J169" s="49"/>
      <c r="K169" s="49"/>
      <c r="L169" s="49"/>
      <c r="M169" s="49"/>
      <c r="N169" s="49"/>
    </row>
    <row r="170" spans="1:14" s="7" customFormat="1" ht="25.5" customHeight="1" x14ac:dyDescent="0.35">
      <c r="A170" s="49"/>
      <c r="B170" s="49"/>
      <c r="C170" s="49"/>
      <c r="D170" s="49"/>
      <c r="E170" s="49"/>
      <c r="F170" s="50" t="e">
        <f>VLOOKUP($E170,'Liste de produits types'!$A$2:$E$142,2,FALSE)</f>
        <v>#N/A</v>
      </c>
      <c r="G170" s="50" t="e">
        <f>VLOOKUP($E170,'Liste de produits types'!$A$2:$E$142,3,FALSE)</f>
        <v>#N/A</v>
      </c>
      <c r="H170" s="50" t="e">
        <f>VLOOKUP($E170,'Liste de produits types'!$A$2:$E$142,4,FALSE)</f>
        <v>#N/A</v>
      </c>
      <c r="I170" s="49"/>
      <c r="J170" s="49"/>
      <c r="K170" s="49"/>
      <c r="L170" s="49"/>
      <c r="M170" s="49"/>
      <c r="N170" s="49"/>
    </row>
    <row r="171" spans="1:14" s="7" customFormat="1" ht="25.5" customHeight="1" x14ac:dyDescent="0.35">
      <c r="A171" s="49"/>
      <c r="B171" s="49"/>
      <c r="C171" s="49"/>
      <c r="D171" s="49"/>
      <c r="E171" s="49"/>
      <c r="F171" s="50" t="e">
        <f>VLOOKUP($E171,'Liste de produits types'!$A$2:$E$142,2,FALSE)</f>
        <v>#N/A</v>
      </c>
      <c r="G171" s="50" t="e">
        <f>VLOOKUP($E171,'Liste de produits types'!$A$2:$E$142,3,FALSE)</f>
        <v>#N/A</v>
      </c>
      <c r="H171" s="50" t="e">
        <f>VLOOKUP($E171,'Liste de produits types'!$A$2:$E$142,4,FALSE)</f>
        <v>#N/A</v>
      </c>
      <c r="I171" s="49"/>
      <c r="J171" s="49"/>
      <c r="K171" s="49"/>
      <c r="L171" s="49"/>
      <c r="M171" s="49"/>
      <c r="N171" s="49"/>
    </row>
    <row r="172" spans="1:14" s="7" customFormat="1" ht="25.5" customHeight="1" x14ac:dyDescent="0.35">
      <c r="A172" s="49"/>
      <c r="B172" s="49"/>
      <c r="C172" s="49"/>
      <c r="D172" s="49"/>
      <c r="E172" s="49"/>
      <c r="F172" s="50" t="e">
        <f>VLOOKUP($E172,'Liste de produits types'!$A$2:$E$142,2,FALSE)</f>
        <v>#N/A</v>
      </c>
      <c r="G172" s="50" t="e">
        <f>VLOOKUP($E172,'Liste de produits types'!$A$2:$E$142,3,FALSE)</f>
        <v>#N/A</v>
      </c>
      <c r="H172" s="50" t="e">
        <f>VLOOKUP($E172,'Liste de produits types'!$A$2:$E$142,4,FALSE)</f>
        <v>#N/A</v>
      </c>
      <c r="I172" s="49"/>
      <c r="J172" s="49"/>
      <c r="K172" s="49"/>
      <c r="L172" s="49"/>
      <c r="M172" s="49"/>
      <c r="N172" s="49"/>
    </row>
    <row r="173" spans="1:14" s="7" customFormat="1" ht="25.5" customHeight="1" x14ac:dyDescent="0.35">
      <c r="A173" s="49"/>
      <c r="B173" s="49"/>
      <c r="C173" s="49"/>
      <c r="D173" s="49"/>
      <c r="E173" s="49"/>
      <c r="F173" s="50" t="e">
        <f>VLOOKUP($E173,'Liste de produits types'!$A$2:$E$142,2,FALSE)</f>
        <v>#N/A</v>
      </c>
      <c r="G173" s="50" t="e">
        <f>VLOOKUP($E173,'Liste de produits types'!$A$2:$E$142,3,FALSE)</f>
        <v>#N/A</v>
      </c>
      <c r="H173" s="50" t="e">
        <f>VLOOKUP($E173,'Liste de produits types'!$A$2:$E$142,4,FALSE)</f>
        <v>#N/A</v>
      </c>
      <c r="I173" s="49"/>
      <c r="J173" s="49"/>
      <c r="K173" s="49"/>
      <c r="L173" s="49"/>
      <c r="M173" s="49"/>
      <c r="N173" s="49"/>
    </row>
    <row r="174" spans="1:14" s="7" customFormat="1" ht="25.5" customHeight="1" x14ac:dyDescent="0.35">
      <c r="A174" s="49"/>
      <c r="B174" s="49"/>
      <c r="C174" s="49"/>
      <c r="D174" s="49"/>
      <c r="E174" s="49"/>
      <c r="F174" s="50" t="e">
        <f>VLOOKUP($E174,'Liste de produits types'!$A$2:$E$142,2,FALSE)</f>
        <v>#N/A</v>
      </c>
      <c r="G174" s="50" t="e">
        <f>VLOOKUP($E174,'Liste de produits types'!$A$2:$E$142,3,FALSE)</f>
        <v>#N/A</v>
      </c>
      <c r="H174" s="50" t="e">
        <f>VLOOKUP($E174,'Liste de produits types'!$A$2:$E$142,4,FALSE)</f>
        <v>#N/A</v>
      </c>
      <c r="I174" s="49"/>
      <c r="J174" s="49"/>
      <c r="K174" s="49"/>
      <c r="L174" s="49"/>
      <c r="M174" s="49"/>
      <c r="N174" s="49"/>
    </row>
    <row r="175" spans="1:14" s="7" customFormat="1" ht="25.5" customHeight="1" x14ac:dyDescent="0.35">
      <c r="A175" s="49"/>
      <c r="B175" s="49"/>
      <c r="C175" s="49"/>
      <c r="D175" s="49"/>
      <c r="E175" s="49"/>
      <c r="F175" s="50" t="e">
        <f>VLOOKUP($E175,'Liste de produits types'!$A$2:$E$142,2,FALSE)</f>
        <v>#N/A</v>
      </c>
      <c r="G175" s="50" t="e">
        <f>VLOOKUP($E175,'Liste de produits types'!$A$2:$E$142,3,FALSE)</f>
        <v>#N/A</v>
      </c>
      <c r="H175" s="50" t="e">
        <f>VLOOKUP($E175,'Liste de produits types'!$A$2:$E$142,4,FALSE)</f>
        <v>#N/A</v>
      </c>
      <c r="I175" s="49"/>
      <c r="J175" s="49"/>
      <c r="K175" s="49"/>
      <c r="L175" s="49"/>
      <c r="M175" s="49"/>
      <c r="N175" s="49"/>
    </row>
    <row r="176" spans="1:14" s="7" customFormat="1" ht="25.5" customHeight="1" x14ac:dyDescent="0.35">
      <c r="A176" s="49"/>
      <c r="B176" s="49"/>
      <c r="C176" s="49"/>
      <c r="D176" s="49"/>
      <c r="E176" s="49"/>
      <c r="F176" s="50" t="e">
        <f>VLOOKUP($E176,'Liste de produits types'!$A$2:$E$142,2,FALSE)</f>
        <v>#N/A</v>
      </c>
      <c r="G176" s="50" t="e">
        <f>VLOOKUP($E176,'Liste de produits types'!$A$2:$E$142,3,FALSE)</f>
        <v>#N/A</v>
      </c>
      <c r="H176" s="50" t="e">
        <f>VLOOKUP($E176,'Liste de produits types'!$A$2:$E$142,4,FALSE)</f>
        <v>#N/A</v>
      </c>
      <c r="I176" s="49"/>
      <c r="J176" s="49"/>
      <c r="K176" s="49"/>
      <c r="L176" s="49"/>
      <c r="M176" s="49"/>
      <c r="N176" s="49"/>
    </row>
    <row r="177" spans="1:14" s="7" customFormat="1" ht="25.5" customHeight="1" x14ac:dyDescent="0.35">
      <c r="A177" s="49"/>
      <c r="B177" s="49"/>
      <c r="C177" s="49"/>
      <c r="D177" s="49"/>
      <c r="E177" s="49"/>
      <c r="F177" s="50" t="e">
        <f>VLOOKUP($E177,'Liste de produits types'!$A$2:$E$142,2,FALSE)</f>
        <v>#N/A</v>
      </c>
      <c r="G177" s="50" t="e">
        <f>VLOOKUP($E177,'Liste de produits types'!$A$2:$E$142,3,FALSE)</f>
        <v>#N/A</v>
      </c>
      <c r="H177" s="50" t="e">
        <f>VLOOKUP($E177,'Liste de produits types'!$A$2:$E$142,4,FALSE)</f>
        <v>#N/A</v>
      </c>
      <c r="I177" s="49"/>
      <c r="J177" s="49"/>
      <c r="K177" s="49"/>
      <c r="L177" s="49"/>
      <c r="M177" s="49"/>
      <c r="N177" s="49"/>
    </row>
    <row r="178" spans="1:14" s="7" customFormat="1" ht="25.5" customHeight="1" x14ac:dyDescent="0.35">
      <c r="A178" s="49"/>
      <c r="B178" s="49"/>
      <c r="C178" s="49"/>
      <c r="D178" s="49"/>
      <c r="E178" s="49"/>
      <c r="F178" s="50" t="e">
        <f>VLOOKUP($E178,'Liste de produits types'!$A$2:$E$142,2,FALSE)</f>
        <v>#N/A</v>
      </c>
      <c r="G178" s="50" t="e">
        <f>VLOOKUP($E178,'Liste de produits types'!$A$2:$E$142,3,FALSE)</f>
        <v>#N/A</v>
      </c>
      <c r="H178" s="50" t="e">
        <f>VLOOKUP($E178,'Liste de produits types'!$A$2:$E$142,4,FALSE)</f>
        <v>#N/A</v>
      </c>
      <c r="I178" s="49"/>
      <c r="J178" s="49"/>
      <c r="K178" s="49"/>
      <c r="L178" s="49"/>
      <c r="M178" s="49"/>
      <c r="N178" s="49"/>
    </row>
    <row r="179" spans="1:14" s="7" customFormat="1" ht="25.5" customHeight="1" x14ac:dyDescent="0.35">
      <c r="A179" s="49"/>
      <c r="B179" s="49"/>
      <c r="C179" s="49"/>
      <c r="D179" s="49"/>
      <c r="E179" s="49"/>
      <c r="F179" s="50" t="e">
        <f>VLOOKUP($E179,'Liste de produits types'!$A$2:$E$142,2,FALSE)</f>
        <v>#N/A</v>
      </c>
      <c r="G179" s="50" t="e">
        <f>VLOOKUP($E179,'Liste de produits types'!$A$2:$E$142,3,FALSE)</f>
        <v>#N/A</v>
      </c>
      <c r="H179" s="50" t="e">
        <f>VLOOKUP($E179,'Liste de produits types'!$A$2:$E$142,4,FALSE)</f>
        <v>#N/A</v>
      </c>
      <c r="I179" s="49"/>
      <c r="J179" s="49"/>
      <c r="K179" s="49"/>
      <c r="L179" s="49"/>
      <c r="M179" s="49"/>
      <c r="N179" s="49"/>
    </row>
    <row r="180" spans="1:14" s="7" customFormat="1" ht="25.5" customHeight="1" x14ac:dyDescent="0.35">
      <c r="A180" s="49"/>
      <c r="B180" s="49"/>
      <c r="C180" s="49"/>
      <c r="D180" s="49"/>
      <c r="E180" s="49"/>
      <c r="F180" s="50" t="e">
        <f>VLOOKUP($E180,'Liste de produits types'!$A$2:$E$142,2,FALSE)</f>
        <v>#N/A</v>
      </c>
      <c r="G180" s="50" t="e">
        <f>VLOOKUP($E180,'Liste de produits types'!$A$2:$E$142,3,FALSE)</f>
        <v>#N/A</v>
      </c>
      <c r="H180" s="50" t="e">
        <f>VLOOKUP($E180,'Liste de produits types'!$A$2:$E$142,4,FALSE)</f>
        <v>#N/A</v>
      </c>
      <c r="I180" s="49"/>
      <c r="J180" s="49"/>
      <c r="K180" s="49"/>
      <c r="L180" s="49"/>
      <c r="M180" s="49"/>
      <c r="N180" s="49"/>
    </row>
    <row r="181" spans="1:14" s="7" customFormat="1" ht="25.5" customHeight="1" x14ac:dyDescent="0.35">
      <c r="A181" s="49"/>
      <c r="B181" s="49"/>
      <c r="C181" s="49"/>
      <c r="D181" s="49"/>
      <c r="E181" s="49"/>
      <c r="F181" s="50" t="e">
        <f>VLOOKUP($E181,'Liste de produits types'!$A$2:$E$142,2,FALSE)</f>
        <v>#N/A</v>
      </c>
      <c r="G181" s="50" t="e">
        <f>VLOOKUP($E181,'Liste de produits types'!$A$2:$E$142,3,FALSE)</f>
        <v>#N/A</v>
      </c>
      <c r="H181" s="50" t="e">
        <f>VLOOKUP($E181,'Liste de produits types'!$A$2:$E$142,4,FALSE)</f>
        <v>#N/A</v>
      </c>
      <c r="I181" s="49"/>
      <c r="J181" s="49"/>
      <c r="K181" s="49"/>
      <c r="L181" s="49"/>
      <c r="M181" s="49"/>
      <c r="N181" s="49"/>
    </row>
    <row r="182" spans="1:14" s="7" customFormat="1" ht="25.5" customHeight="1" x14ac:dyDescent="0.35">
      <c r="A182" s="49"/>
      <c r="B182" s="49"/>
      <c r="C182" s="49"/>
      <c r="D182" s="49"/>
      <c r="E182" s="49"/>
      <c r="F182" s="50" t="e">
        <f>VLOOKUP($E182,'Liste de produits types'!$A$2:$E$142,2,FALSE)</f>
        <v>#N/A</v>
      </c>
      <c r="G182" s="50" t="e">
        <f>VLOOKUP($E182,'Liste de produits types'!$A$2:$E$142,3,FALSE)</f>
        <v>#N/A</v>
      </c>
      <c r="H182" s="50" t="e">
        <f>VLOOKUP($E182,'Liste de produits types'!$A$2:$E$142,4,FALSE)</f>
        <v>#N/A</v>
      </c>
      <c r="I182" s="49"/>
      <c r="J182" s="49"/>
      <c r="K182" s="49"/>
      <c r="L182" s="49"/>
      <c r="M182" s="49"/>
      <c r="N182" s="49"/>
    </row>
    <row r="183" spans="1:14" s="7" customFormat="1" ht="25.5" customHeight="1" x14ac:dyDescent="0.35">
      <c r="A183" s="49"/>
      <c r="B183" s="49"/>
      <c r="C183" s="49"/>
      <c r="D183" s="49"/>
      <c r="E183" s="49"/>
      <c r="F183" s="50" t="e">
        <f>VLOOKUP($E183,'Liste de produits types'!$A$2:$E$142,2,FALSE)</f>
        <v>#N/A</v>
      </c>
      <c r="G183" s="50" t="e">
        <f>VLOOKUP($E183,'Liste de produits types'!$A$2:$E$142,3,FALSE)</f>
        <v>#N/A</v>
      </c>
      <c r="H183" s="50" t="e">
        <f>VLOOKUP($E183,'Liste de produits types'!$A$2:$E$142,4,FALSE)</f>
        <v>#N/A</v>
      </c>
      <c r="I183" s="49"/>
      <c r="J183" s="49"/>
      <c r="K183" s="49"/>
      <c r="L183" s="49"/>
      <c r="M183" s="49"/>
      <c r="N183" s="49"/>
    </row>
    <row r="184" spans="1:14" s="7" customFormat="1" ht="25.5" customHeight="1" x14ac:dyDescent="0.35">
      <c r="A184" s="49"/>
      <c r="B184" s="49"/>
      <c r="C184" s="49"/>
      <c r="D184" s="49"/>
      <c r="E184" s="49"/>
      <c r="F184" s="50" t="e">
        <f>VLOOKUP($E184,'Liste de produits types'!$A$2:$E$142,2,FALSE)</f>
        <v>#N/A</v>
      </c>
      <c r="G184" s="50" t="e">
        <f>VLOOKUP($E184,'Liste de produits types'!$A$2:$E$142,3,FALSE)</f>
        <v>#N/A</v>
      </c>
      <c r="H184" s="50" t="e">
        <f>VLOOKUP($E184,'Liste de produits types'!$A$2:$E$142,4,FALSE)</f>
        <v>#N/A</v>
      </c>
      <c r="I184" s="49"/>
      <c r="J184" s="49"/>
      <c r="K184" s="49"/>
      <c r="L184" s="49"/>
      <c r="M184" s="49"/>
      <c r="N184" s="49"/>
    </row>
    <row r="185" spans="1:14" s="7" customFormat="1" ht="25.5" customHeight="1" x14ac:dyDescent="0.35">
      <c r="A185" s="49"/>
      <c r="B185" s="49"/>
      <c r="C185" s="49"/>
      <c r="D185" s="49"/>
      <c r="E185" s="49"/>
      <c r="F185" s="50" t="e">
        <f>VLOOKUP($E185,'Liste de produits types'!$A$2:$E$142,2,FALSE)</f>
        <v>#N/A</v>
      </c>
      <c r="G185" s="50" t="e">
        <f>VLOOKUP($E185,'Liste de produits types'!$A$2:$E$142,3,FALSE)</f>
        <v>#N/A</v>
      </c>
      <c r="H185" s="50" t="e">
        <f>VLOOKUP($E185,'Liste de produits types'!$A$2:$E$142,4,FALSE)</f>
        <v>#N/A</v>
      </c>
      <c r="I185" s="49"/>
      <c r="J185" s="49"/>
      <c r="K185" s="49"/>
      <c r="L185" s="49"/>
      <c r="M185" s="49"/>
      <c r="N185" s="49"/>
    </row>
    <row r="186" spans="1:14" s="7" customFormat="1" ht="25.5" customHeight="1" x14ac:dyDescent="0.35">
      <c r="A186" s="49"/>
      <c r="B186" s="49"/>
      <c r="C186" s="49"/>
      <c r="D186" s="49"/>
      <c r="E186" s="49"/>
      <c r="F186" s="50" t="e">
        <f>VLOOKUP($E186,'Liste de produits types'!$A$2:$E$142,2,FALSE)</f>
        <v>#N/A</v>
      </c>
      <c r="G186" s="50" t="e">
        <f>VLOOKUP($E186,'Liste de produits types'!$A$2:$E$142,3,FALSE)</f>
        <v>#N/A</v>
      </c>
      <c r="H186" s="50" t="e">
        <f>VLOOKUP($E186,'Liste de produits types'!$A$2:$E$142,4,FALSE)</f>
        <v>#N/A</v>
      </c>
      <c r="I186" s="49"/>
      <c r="J186" s="49"/>
      <c r="K186" s="49"/>
      <c r="L186" s="49"/>
      <c r="M186" s="49"/>
      <c r="N186" s="49"/>
    </row>
    <row r="187" spans="1:14" s="7" customFormat="1" ht="25.5" customHeight="1" x14ac:dyDescent="0.35">
      <c r="A187" s="49"/>
      <c r="B187" s="49"/>
      <c r="C187" s="49"/>
      <c r="D187" s="49"/>
      <c r="E187" s="49"/>
      <c r="F187" s="50" t="e">
        <f>VLOOKUP($E187,'Liste de produits types'!$A$2:$E$142,2,FALSE)</f>
        <v>#N/A</v>
      </c>
      <c r="G187" s="50" t="e">
        <f>VLOOKUP($E187,'Liste de produits types'!$A$2:$E$142,3,FALSE)</f>
        <v>#N/A</v>
      </c>
      <c r="H187" s="50" t="e">
        <f>VLOOKUP($E187,'Liste de produits types'!$A$2:$E$142,4,FALSE)</f>
        <v>#N/A</v>
      </c>
      <c r="I187" s="49"/>
      <c r="J187" s="49"/>
      <c r="K187" s="49"/>
      <c r="L187" s="49"/>
      <c r="M187" s="49"/>
      <c r="N187" s="49"/>
    </row>
    <row r="188" spans="1:14" s="7" customFormat="1" ht="25.5" customHeight="1" x14ac:dyDescent="0.35">
      <c r="A188" s="49"/>
      <c r="B188" s="49"/>
      <c r="C188" s="49"/>
      <c r="D188" s="49"/>
      <c r="E188" s="49"/>
      <c r="F188" s="50" t="e">
        <f>VLOOKUP($E188,'Liste de produits types'!$A$2:$E$142,2,FALSE)</f>
        <v>#N/A</v>
      </c>
      <c r="G188" s="50" t="e">
        <f>VLOOKUP($E188,'Liste de produits types'!$A$2:$E$142,3,FALSE)</f>
        <v>#N/A</v>
      </c>
      <c r="H188" s="50" t="e">
        <f>VLOOKUP($E188,'Liste de produits types'!$A$2:$E$142,4,FALSE)</f>
        <v>#N/A</v>
      </c>
      <c r="I188" s="49"/>
      <c r="J188" s="49"/>
      <c r="K188" s="49"/>
      <c r="L188" s="49"/>
      <c r="M188" s="49"/>
      <c r="N188" s="49"/>
    </row>
    <row r="189" spans="1:14" s="7" customFormat="1" ht="25.5" customHeight="1" x14ac:dyDescent="0.35">
      <c r="A189" s="49"/>
      <c r="B189" s="49"/>
      <c r="C189" s="49"/>
      <c r="D189" s="49"/>
      <c r="E189" s="49"/>
      <c r="F189" s="50" t="e">
        <f>VLOOKUP($E189,'Liste de produits types'!$A$2:$E$142,2,FALSE)</f>
        <v>#N/A</v>
      </c>
      <c r="G189" s="50" t="e">
        <f>VLOOKUP($E189,'Liste de produits types'!$A$2:$E$142,3,FALSE)</f>
        <v>#N/A</v>
      </c>
      <c r="H189" s="50" t="e">
        <f>VLOOKUP($E189,'Liste de produits types'!$A$2:$E$142,4,FALSE)</f>
        <v>#N/A</v>
      </c>
      <c r="I189" s="49"/>
      <c r="J189" s="49"/>
      <c r="K189" s="49"/>
      <c r="L189" s="49"/>
      <c r="M189" s="49"/>
      <c r="N189" s="49"/>
    </row>
    <row r="190" spans="1:14" s="7" customFormat="1" ht="25.5" customHeight="1" x14ac:dyDescent="0.35">
      <c r="A190" s="49"/>
      <c r="B190" s="49"/>
      <c r="C190" s="49"/>
      <c r="D190" s="49"/>
      <c r="E190" s="49"/>
      <c r="F190" s="50" t="e">
        <f>VLOOKUP($E190,'Liste de produits types'!$A$2:$E$142,2,FALSE)</f>
        <v>#N/A</v>
      </c>
      <c r="G190" s="50" t="e">
        <f>VLOOKUP($E190,'Liste de produits types'!$A$2:$E$142,3,FALSE)</f>
        <v>#N/A</v>
      </c>
      <c r="H190" s="50" t="e">
        <f>VLOOKUP($E190,'Liste de produits types'!$A$2:$E$142,4,FALSE)</f>
        <v>#N/A</v>
      </c>
      <c r="I190" s="49"/>
      <c r="J190" s="49"/>
      <c r="K190" s="49"/>
      <c r="L190" s="49"/>
      <c r="M190" s="49"/>
      <c r="N190" s="49"/>
    </row>
    <row r="191" spans="1:14" s="7" customFormat="1" ht="25.5" customHeight="1" x14ac:dyDescent="0.35"/>
    <row r="192" spans="1:14" s="7" customFormat="1" ht="25.5" customHeight="1" x14ac:dyDescent="0.35"/>
    <row r="193" s="7" customFormat="1" ht="25.5" customHeight="1" x14ac:dyDescent="0.35"/>
    <row r="194" s="7" customFormat="1" ht="25.5" customHeight="1" x14ac:dyDescent="0.35"/>
    <row r="195" s="7" customFormat="1" ht="25.5" customHeight="1" x14ac:dyDescent="0.35"/>
    <row r="196" s="7" customFormat="1" ht="25.5" customHeight="1" x14ac:dyDescent="0.35"/>
    <row r="197" s="7" customFormat="1" ht="25.5" customHeight="1" x14ac:dyDescent="0.35"/>
    <row r="198" s="7" customFormat="1" ht="25.5" customHeight="1" x14ac:dyDescent="0.35"/>
    <row r="199" s="7" customFormat="1" ht="25.5" customHeight="1" x14ac:dyDescent="0.35"/>
    <row r="200" s="7" customFormat="1" ht="25.5" customHeight="1" x14ac:dyDescent="0.35"/>
    <row r="201" s="7" customFormat="1" ht="25.5" customHeight="1" x14ac:dyDescent="0.35"/>
    <row r="202" s="7" customFormat="1" ht="25.5" customHeight="1" x14ac:dyDescent="0.35"/>
    <row r="203" s="7" customFormat="1" ht="25.5" customHeight="1" x14ac:dyDescent="0.35"/>
    <row r="204" s="7" customFormat="1" ht="25.5" customHeight="1" x14ac:dyDescent="0.35"/>
    <row r="205" s="7" customFormat="1" ht="25.5" customHeight="1" x14ac:dyDescent="0.35"/>
    <row r="206" s="7" customFormat="1" ht="25.5" customHeight="1" x14ac:dyDescent="0.35"/>
    <row r="207" s="7" customFormat="1" ht="25.5" customHeight="1" x14ac:dyDescent="0.35"/>
    <row r="208" s="7" customFormat="1" ht="25.5" customHeight="1" x14ac:dyDescent="0.35"/>
    <row r="209" s="7" customFormat="1" ht="25.5" customHeight="1" x14ac:dyDescent="0.35"/>
    <row r="210" s="7" customFormat="1" ht="25.5" customHeight="1" x14ac:dyDescent="0.35"/>
    <row r="211" s="7" customFormat="1" ht="25.5" customHeight="1" x14ac:dyDescent="0.35"/>
    <row r="212" s="7" customFormat="1" ht="25.5" customHeight="1" x14ac:dyDescent="0.35"/>
    <row r="213" s="7" customFormat="1" ht="25.5" customHeight="1" x14ac:dyDescent="0.35"/>
    <row r="214" s="7" customFormat="1" ht="25.5" customHeight="1" x14ac:dyDescent="0.35"/>
    <row r="215" s="7" customFormat="1" ht="25.5" customHeight="1" x14ac:dyDescent="0.35"/>
    <row r="216" s="7" customFormat="1" ht="25.5" customHeight="1" x14ac:dyDescent="0.35"/>
    <row r="217" s="7" customFormat="1" ht="25.5" customHeight="1" x14ac:dyDescent="0.35"/>
    <row r="218" s="7" customFormat="1" ht="25.5" customHeight="1" x14ac:dyDescent="0.35"/>
    <row r="219" s="7" customFormat="1" ht="25.5" customHeight="1" x14ac:dyDescent="0.35"/>
    <row r="220" s="7" customFormat="1" ht="25.5" customHeight="1" x14ac:dyDescent="0.35"/>
    <row r="221" s="7" customFormat="1" ht="25.5" customHeight="1" x14ac:dyDescent="0.35"/>
    <row r="222" s="7" customFormat="1" ht="25.5" customHeight="1" x14ac:dyDescent="0.35"/>
    <row r="223" s="7" customFormat="1" x14ac:dyDescent="0.35"/>
    <row r="224" s="7" customFormat="1" x14ac:dyDescent="0.35"/>
    <row r="225" spans="1:12" x14ac:dyDescent="0.25">
      <c r="A225" s="7"/>
      <c r="B225" s="7"/>
      <c r="C225" s="7"/>
      <c r="D225" s="7"/>
      <c r="E225" s="7"/>
      <c r="F225" s="7"/>
      <c r="G225" s="7"/>
      <c r="H225" s="7"/>
      <c r="I225" s="7"/>
      <c r="J225" s="7"/>
      <c r="K225" s="7"/>
      <c r="L225" s="7"/>
    </row>
    <row r="226" spans="1:12" x14ac:dyDescent="0.25">
      <c r="A226" s="7"/>
      <c r="B226" s="7"/>
      <c r="C226" s="7"/>
      <c r="D226" s="7"/>
      <c r="E226" s="7"/>
      <c r="F226" s="7"/>
      <c r="G226" s="7"/>
      <c r="H226" s="7"/>
      <c r="I226" s="7"/>
      <c r="J226" s="7"/>
      <c r="K226" s="7"/>
      <c r="L226" s="7"/>
    </row>
    <row r="227" spans="1:12" x14ac:dyDescent="0.25">
      <c r="A227" s="7"/>
      <c r="B227" s="7"/>
      <c r="C227" s="7"/>
      <c r="D227" s="7"/>
      <c r="E227" s="7"/>
      <c r="F227" s="7"/>
      <c r="G227" s="7"/>
      <c r="H227" s="7"/>
      <c r="I227" s="7"/>
      <c r="J227" s="7"/>
      <c r="K227" s="7"/>
      <c r="L227" s="7"/>
    </row>
  </sheetData>
  <mergeCells count="14">
    <mergeCell ref="A22:J22"/>
    <mergeCell ref="L2:M2"/>
    <mergeCell ref="K23:N23"/>
    <mergeCell ref="I1:L1"/>
    <mergeCell ref="A17:C17"/>
    <mergeCell ref="L19:M19"/>
    <mergeCell ref="A15:N15"/>
    <mergeCell ref="A12:N12"/>
    <mergeCell ref="F18:J18"/>
    <mergeCell ref="F19:J19"/>
    <mergeCell ref="F20:J20"/>
    <mergeCell ref="A18:C18"/>
    <mergeCell ref="A19:C19"/>
    <mergeCell ref="A20:C20"/>
  </mergeCells>
  <dataValidations count="2">
    <dataValidation type="list" allowBlank="1" showInputMessage="1" showErrorMessage="1" sqref="A191:C224 E25:E190" xr:uid="{00000000-0002-0000-0100-000000000000}">
      <formula1>Liste1</formula1>
    </dataValidation>
    <dataValidation type="list" allowBlank="1" showInputMessage="1" showErrorMessage="1" sqref="F191:F224" xr:uid="{00000000-0002-0000-0100-000001000000}">
      <formula1>"professionnel, particulier, association, structure de l'ESS"</formula1>
    </dataValidation>
  </dataValidations>
  <printOptions horizontalCentered="1" verticalCentered="1"/>
  <pageMargins left="0.23622047244094491" right="0.23622047244094491" top="0.74803149606299213" bottom="0.74803149606299213" header="0.31496062992125984" footer="0.31496062992125984"/>
  <pageSetup paperSize="9" scale="79"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59182C4-CD4B-4257-97D1-34C55B38D81F}">
          <x14:formula1>
            <xm:f>'Liste de produits types'!$A$147:$A$149</xm:f>
          </x14:formula1>
          <xm:sqref>B25:B190</xm:sqref>
        </x14:dataValidation>
        <x14:dataValidation type="list" allowBlank="1" showInputMessage="1" showErrorMessage="1" xr:uid="{71664254-AA20-4B0E-BFD0-F52AD0B7B0ED}">
          <x14:formula1>
            <xm:f>'Liste de produits types'!$A$152:$A$153</xm:f>
          </x14:formula1>
          <xm:sqref>C25:C190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15984-1803-4036-8A0B-18A6DA920678}">
  <sheetPr>
    <tabColor rgb="FF807DFF"/>
    <pageSetUpPr fitToPage="1"/>
  </sheetPr>
  <dimension ref="A1:U195"/>
  <sheetViews>
    <sheetView showGridLines="0" topLeftCell="A16" zoomScale="85" zoomScaleNormal="85" workbookViewId="0">
      <selection activeCell="B26" sqref="B26"/>
    </sheetView>
  </sheetViews>
  <sheetFormatPr baseColWidth="10" defaultColWidth="11.453125" defaultRowHeight="14" x14ac:dyDescent="0.35"/>
  <cols>
    <col min="1" max="1" width="36" style="7" customWidth="1"/>
    <col min="2" max="2" width="18.54296875" style="7" customWidth="1"/>
    <col min="3" max="3" width="23.1796875" style="7" customWidth="1"/>
    <col min="4" max="4" width="25.36328125" style="7" customWidth="1"/>
    <col min="5" max="6" width="15.7265625" style="7" customWidth="1"/>
    <col min="7" max="7" width="14.453125" style="7" customWidth="1"/>
    <col min="8" max="8" width="13.54296875" style="7" customWidth="1"/>
    <col min="9" max="9" width="13.6328125" style="7" customWidth="1"/>
    <col min="10" max="10" width="9.7265625" style="7" customWidth="1"/>
    <col min="11" max="11" width="13.453125" style="9" customWidth="1"/>
    <col min="12" max="12" width="16.81640625" style="7" customWidth="1"/>
    <col min="13" max="13" width="10.26953125" style="7" customWidth="1"/>
    <col min="14" max="15" width="12.26953125" style="7" customWidth="1"/>
    <col min="16" max="16" width="11.54296875" style="7" customWidth="1"/>
    <col min="17" max="17" width="8.81640625" style="7" customWidth="1"/>
    <col min="18" max="20" width="11.453125" style="7" customWidth="1"/>
    <col min="21" max="16384" width="11.453125" style="7"/>
  </cols>
  <sheetData>
    <row r="1" spans="1:21" s="6" customFormat="1" x14ac:dyDescent="0.35">
      <c r="A1" s="78"/>
      <c r="B1" s="79"/>
      <c r="C1" s="78"/>
      <c r="D1" s="80"/>
      <c r="E1" s="80"/>
      <c r="F1" s="80"/>
      <c r="G1" s="245" t="s">
        <v>1</v>
      </c>
      <c r="H1" s="245"/>
      <c r="I1" s="245"/>
      <c r="K1" s="9"/>
      <c r="L1" s="7"/>
      <c r="M1" s="7"/>
      <c r="N1" s="7"/>
      <c r="O1" s="7"/>
      <c r="P1" s="7"/>
      <c r="Q1" s="7"/>
      <c r="R1" s="7"/>
      <c r="S1" s="7"/>
      <c r="T1" s="7"/>
    </row>
    <row r="2" spans="1:21" s="6" customFormat="1" x14ac:dyDescent="0.3">
      <c r="A2" s="78"/>
      <c r="B2" s="79"/>
      <c r="C2" s="81"/>
      <c r="D2" s="82"/>
      <c r="G2" s="98" t="s">
        <v>242</v>
      </c>
      <c r="H2" s="229" t="s">
        <v>243</v>
      </c>
      <c r="I2" s="229"/>
      <c r="K2" s="9"/>
      <c r="L2" s="7"/>
      <c r="M2" s="7"/>
      <c r="N2" s="7"/>
      <c r="O2" s="7"/>
      <c r="P2" s="7"/>
      <c r="Q2" s="7"/>
      <c r="R2" s="7"/>
      <c r="S2" s="7"/>
      <c r="T2" s="7"/>
    </row>
    <row r="3" spans="1:21" s="6" customFormat="1" x14ac:dyDescent="0.35">
      <c r="A3" s="78"/>
      <c r="B3" s="79"/>
      <c r="C3" s="79"/>
      <c r="D3" s="79"/>
      <c r="E3" s="79"/>
      <c r="F3" s="79"/>
      <c r="G3" s="57"/>
      <c r="H3" s="57"/>
      <c r="I3" s="57"/>
      <c r="J3" s="8"/>
      <c r="K3" s="9"/>
      <c r="L3" s="9"/>
      <c r="M3" s="8"/>
      <c r="N3" s="8"/>
      <c r="O3" s="8"/>
      <c r="P3" s="10"/>
      <c r="Q3" s="8"/>
      <c r="R3" s="7"/>
      <c r="S3" s="7"/>
      <c r="T3" s="7"/>
    </row>
    <row r="4" spans="1:21" s="6" customFormat="1" ht="15" customHeight="1" x14ac:dyDescent="0.35">
      <c r="A4" s="78"/>
      <c r="B4" s="79"/>
      <c r="C4" s="79"/>
      <c r="D4" s="57"/>
      <c r="E4" s="57"/>
      <c r="F4" s="57"/>
      <c r="G4" s="83"/>
      <c r="H4" s="83"/>
      <c r="I4" s="83"/>
      <c r="J4" s="11"/>
      <c r="K4" s="9"/>
      <c r="Q4" s="8"/>
      <c r="R4" s="7"/>
      <c r="S4" s="7"/>
      <c r="T4" s="7"/>
    </row>
    <row r="5" spans="1:21" s="6" customFormat="1" x14ac:dyDescent="0.35">
      <c r="A5" s="78"/>
      <c r="B5" s="84"/>
      <c r="C5" s="84"/>
      <c r="D5" s="79"/>
      <c r="E5" s="79"/>
      <c r="F5" s="79"/>
      <c r="G5" s="83"/>
      <c r="H5" s="83"/>
      <c r="I5" s="83"/>
      <c r="J5" s="11"/>
      <c r="K5" s="9"/>
      <c r="L5" s="12"/>
      <c r="M5" s="13"/>
      <c r="N5" s="8"/>
      <c r="O5" s="8"/>
      <c r="Q5" s="8"/>
      <c r="R5" s="7"/>
      <c r="S5" s="7"/>
      <c r="T5" s="7"/>
    </row>
    <row r="6" spans="1:21" s="6" customFormat="1" x14ac:dyDescent="0.35">
      <c r="A6" s="78"/>
      <c r="B6" s="84"/>
      <c r="C6" s="84"/>
      <c r="D6" s="79"/>
      <c r="E6" s="79"/>
      <c r="F6" s="79"/>
      <c r="G6" s="83"/>
      <c r="H6" s="83"/>
      <c r="I6" s="83"/>
      <c r="J6" s="11"/>
      <c r="K6" s="9"/>
      <c r="P6" s="8"/>
      <c r="Q6" s="8"/>
      <c r="R6" s="7"/>
      <c r="S6" s="7"/>
      <c r="T6" s="7"/>
    </row>
    <row r="7" spans="1:21" s="6" customFormat="1" x14ac:dyDescent="0.35">
      <c r="A7" s="78"/>
      <c r="B7" s="84"/>
      <c r="C7" s="84"/>
      <c r="D7" s="79"/>
      <c r="E7" s="79"/>
      <c r="F7" s="79"/>
      <c r="G7" s="83"/>
      <c r="H7" s="83"/>
      <c r="I7" s="83"/>
      <c r="J7" s="11"/>
      <c r="K7" s="9"/>
      <c r="Q7" s="8"/>
      <c r="R7" s="7"/>
      <c r="S7" s="7"/>
      <c r="T7" s="7"/>
    </row>
    <row r="8" spans="1:21" s="6" customFormat="1" x14ac:dyDescent="0.35">
      <c r="A8" s="78"/>
      <c r="B8" s="79"/>
      <c r="C8" s="79"/>
      <c r="D8" s="79"/>
      <c r="E8" s="79"/>
      <c r="F8" s="79"/>
      <c r="G8" s="83"/>
      <c r="H8" s="83"/>
      <c r="I8" s="83"/>
      <c r="J8" s="11"/>
      <c r="K8" s="9"/>
      <c r="L8" s="7"/>
      <c r="M8" s="7"/>
      <c r="N8" s="7"/>
      <c r="O8" s="7"/>
      <c r="P8" s="7"/>
      <c r="Q8" s="7"/>
      <c r="R8" s="7"/>
      <c r="S8" s="7"/>
      <c r="T8" s="7"/>
    </row>
    <row r="9" spans="1:21" s="6" customFormat="1" x14ac:dyDescent="0.35">
      <c r="A9" s="78"/>
      <c r="B9" s="79"/>
      <c r="C9" s="79"/>
      <c r="D9" s="79"/>
      <c r="E9" s="79"/>
      <c r="F9" s="79"/>
      <c r="G9" s="54"/>
      <c r="H9" s="54"/>
      <c r="I9" s="54"/>
      <c r="J9" s="32"/>
      <c r="K9" s="9"/>
      <c r="L9" s="7"/>
      <c r="M9" s="7"/>
      <c r="N9" s="7"/>
      <c r="O9" s="7"/>
      <c r="P9" s="7"/>
      <c r="Q9" s="7"/>
      <c r="R9" s="7"/>
      <c r="S9" s="7"/>
      <c r="T9" s="7"/>
    </row>
    <row r="10" spans="1:21" s="6" customFormat="1" x14ac:dyDescent="0.35">
      <c r="A10" s="78"/>
      <c r="B10" s="79"/>
      <c r="C10" s="79"/>
      <c r="D10" s="79"/>
      <c r="E10" s="79"/>
      <c r="F10" s="79"/>
      <c r="G10" s="54"/>
      <c r="H10" s="54"/>
      <c r="I10" s="54"/>
      <c r="J10" s="32"/>
      <c r="K10" s="9"/>
      <c r="L10" s="7"/>
      <c r="M10" s="7"/>
      <c r="N10" s="7"/>
      <c r="O10" s="7"/>
      <c r="P10" s="7"/>
      <c r="Q10" s="7"/>
      <c r="R10" s="7"/>
      <c r="S10" s="7"/>
      <c r="T10" s="7"/>
    </row>
    <row r="11" spans="1:21" s="6" customFormat="1" x14ac:dyDescent="0.35">
      <c r="A11" s="78"/>
      <c r="B11" s="79"/>
      <c r="C11" s="79"/>
      <c r="D11" s="79"/>
      <c r="E11" s="79"/>
      <c r="F11" s="79"/>
      <c r="G11" s="54"/>
      <c r="H11" s="54"/>
      <c r="I11" s="54"/>
      <c r="J11" s="32"/>
      <c r="K11" s="9"/>
      <c r="L11" s="7"/>
      <c r="M11" s="7"/>
      <c r="N11" s="7"/>
      <c r="O11" s="7"/>
      <c r="P11" s="7"/>
      <c r="Q11" s="7"/>
      <c r="R11" s="7"/>
      <c r="S11" s="7"/>
      <c r="T11" s="7"/>
    </row>
    <row r="12" spans="1:21" s="6" customFormat="1" ht="20" x14ac:dyDescent="0.35">
      <c r="A12" s="218" t="s">
        <v>252</v>
      </c>
      <c r="B12" s="219"/>
      <c r="C12" s="219"/>
      <c r="D12" s="219"/>
      <c r="E12" s="219"/>
      <c r="F12" s="219"/>
      <c r="G12" s="219"/>
      <c r="H12" s="219"/>
      <c r="I12" s="219"/>
      <c r="J12" s="7"/>
      <c r="K12" s="9"/>
      <c r="U12" s="14"/>
    </row>
    <row r="13" spans="1:21" s="6" customFormat="1" ht="17.5" x14ac:dyDescent="0.35">
      <c r="A13" s="15"/>
      <c r="B13" s="15"/>
      <c r="C13" s="15"/>
      <c r="D13" s="15"/>
      <c r="E13" s="15"/>
      <c r="F13" s="15"/>
      <c r="G13" s="15"/>
      <c r="H13" s="15"/>
      <c r="I13" s="15"/>
      <c r="J13" s="7"/>
      <c r="K13" s="9"/>
      <c r="U13" s="14"/>
    </row>
    <row r="14" spans="1:21" s="6" customFormat="1" ht="42.75" customHeight="1" x14ac:dyDescent="0.3">
      <c r="A14" s="52" t="s">
        <v>9</v>
      </c>
      <c r="B14" s="199">
        <f>((B17*100)+(B18*145))</f>
        <v>0</v>
      </c>
      <c r="C14" s="107"/>
      <c r="D14" s="246"/>
      <c r="E14" s="246"/>
      <c r="F14" s="246"/>
      <c r="G14" s="246"/>
      <c r="H14" s="246"/>
      <c r="I14" s="246"/>
      <c r="J14" s="7"/>
      <c r="K14" s="9"/>
    </row>
    <row r="15" spans="1:21" s="6" customFormat="1" x14ac:dyDescent="0.35">
      <c r="A15" s="12"/>
      <c r="B15" s="106"/>
      <c r="C15" s="8"/>
      <c r="G15" s="7"/>
      <c r="H15" s="7"/>
      <c r="I15" s="7"/>
      <c r="J15" s="7"/>
      <c r="K15" s="9"/>
    </row>
    <row r="16" spans="1:21" s="6" customFormat="1" ht="37.5" customHeight="1" x14ac:dyDescent="0.35">
      <c r="A16" s="247" t="s">
        <v>255</v>
      </c>
      <c r="B16" s="248"/>
      <c r="C16" s="248"/>
      <c r="G16" s="7"/>
      <c r="H16" s="7"/>
      <c r="I16" s="7"/>
      <c r="J16" s="7"/>
      <c r="K16" s="9"/>
    </row>
    <row r="17" spans="1:11" s="6" customFormat="1" ht="54.5" customHeight="1" x14ac:dyDescent="0.35">
      <c r="A17" s="102" t="s">
        <v>57</v>
      </c>
      <c r="B17" s="198">
        <f>SUM(E24:E193)/1000</f>
        <v>0</v>
      </c>
      <c r="C17" s="105" t="s">
        <v>2</v>
      </c>
      <c r="D17" s="63" t="s">
        <v>23</v>
      </c>
      <c r="E17" s="225" t="s">
        <v>254</v>
      </c>
      <c r="F17" s="225"/>
      <c r="G17" s="225"/>
      <c r="H17" s="225"/>
      <c r="I17" s="225"/>
      <c r="J17" s="11"/>
      <c r="K17" s="9"/>
    </row>
    <row r="18" spans="1:11" s="6" customFormat="1" ht="55.5" customHeight="1" x14ac:dyDescent="0.35">
      <c r="A18" s="103" t="s">
        <v>58</v>
      </c>
      <c r="B18" s="200">
        <f>SUM(F24:F193)/1000</f>
        <v>0</v>
      </c>
      <c r="C18" s="104" t="s">
        <v>2</v>
      </c>
      <c r="D18" s="63" t="s">
        <v>11</v>
      </c>
      <c r="E18" s="225"/>
      <c r="F18" s="225"/>
      <c r="G18" s="225"/>
      <c r="H18" s="225"/>
      <c r="I18" s="225"/>
      <c r="J18" s="32"/>
      <c r="K18" s="9"/>
    </row>
    <row r="19" spans="1:11" s="6" customFormat="1" ht="19.5" x14ac:dyDescent="0.35">
      <c r="B19" s="16"/>
      <c r="D19" s="8"/>
      <c r="K19" s="9"/>
    </row>
    <row r="20" spans="1:11" s="6" customFormat="1" ht="46.5" customHeight="1" x14ac:dyDescent="0.35">
      <c r="A20" s="249" t="s">
        <v>253</v>
      </c>
      <c r="B20" s="250"/>
      <c r="C20" s="250"/>
      <c r="D20" s="250"/>
      <c r="E20" s="250"/>
      <c r="F20" s="250"/>
      <c r="G20" s="250"/>
      <c r="H20" s="250"/>
      <c r="I20" s="250"/>
      <c r="J20" s="250"/>
      <c r="K20" s="250"/>
    </row>
    <row r="21" spans="1:11" s="6" customFormat="1" ht="14.15" customHeight="1" x14ac:dyDescent="0.35">
      <c r="A21" s="101"/>
      <c r="B21" s="54"/>
      <c r="C21" s="54"/>
      <c r="D21" s="54"/>
      <c r="E21" s="54"/>
      <c r="F21" s="54"/>
      <c r="G21" s="54"/>
      <c r="H21" s="54"/>
      <c r="I21" s="54"/>
      <c r="J21" s="33"/>
      <c r="K21" s="33"/>
    </row>
    <row r="22" spans="1:11" s="6" customFormat="1" ht="26" customHeight="1" thickBot="1" x14ac:dyDescent="0.4">
      <c r="A22" s="240"/>
      <c r="B22" s="241"/>
      <c r="C22" s="242" t="s">
        <v>60</v>
      </c>
      <c r="D22" s="243"/>
      <c r="E22" s="243"/>
      <c r="F22" s="244"/>
      <c r="G22" s="79"/>
      <c r="H22" s="79"/>
      <c r="I22" s="79"/>
      <c r="J22" s="7"/>
      <c r="K22" s="9"/>
    </row>
    <row r="23" spans="1:11" s="6" customFormat="1" ht="83.5" customHeight="1" x14ac:dyDescent="0.35">
      <c r="A23" s="48" t="s">
        <v>4</v>
      </c>
      <c r="B23" s="48" t="s">
        <v>7</v>
      </c>
      <c r="C23" s="48" t="s">
        <v>12</v>
      </c>
      <c r="D23" s="48" t="s">
        <v>13</v>
      </c>
      <c r="E23" s="48" t="s">
        <v>270</v>
      </c>
      <c r="F23" s="48" t="s">
        <v>271</v>
      </c>
      <c r="G23" s="48" t="s">
        <v>14</v>
      </c>
      <c r="H23" s="48" t="s">
        <v>16</v>
      </c>
      <c r="I23" s="48" t="s">
        <v>251</v>
      </c>
      <c r="J23" s="7"/>
      <c r="K23" s="9"/>
    </row>
    <row r="24" spans="1:11" s="6" customFormat="1" ht="27" customHeight="1" x14ac:dyDescent="0.35">
      <c r="A24" s="49"/>
      <c r="B24" s="49"/>
      <c r="C24" s="49"/>
      <c r="D24" s="49"/>
      <c r="E24" s="49"/>
      <c r="F24" s="49"/>
      <c r="G24" s="50" t="e">
        <f>VLOOKUP($A24,'Liste de produits types'!$A$2:$E$142,2,FALSE)</f>
        <v>#N/A</v>
      </c>
      <c r="H24" s="50" t="e">
        <f>VLOOKUP($A24,'Liste de produits types'!$A$2:$E$142,4,FALSE)</f>
        <v>#N/A</v>
      </c>
      <c r="I24" s="50" t="e">
        <f>VLOOKUP($A24,'Liste de produits types'!$A$2:$E$142,5,FALSE)</f>
        <v>#N/A</v>
      </c>
      <c r="J24" s="7"/>
      <c r="K24" s="9"/>
    </row>
    <row r="25" spans="1:11" s="6" customFormat="1" ht="27" customHeight="1" x14ac:dyDescent="0.35">
      <c r="A25" s="49"/>
      <c r="B25" s="49"/>
      <c r="C25" s="49"/>
      <c r="D25" s="49"/>
      <c r="E25" s="49"/>
      <c r="F25" s="49"/>
      <c r="G25" s="50" t="e">
        <f>VLOOKUP($A25,'Liste de produits types'!$A$2:$E$142,2,FALSE)</f>
        <v>#N/A</v>
      </c>
      <c r="H25" s="50" t="e">
        <f>VLOOKUP($A25,'Liste de produits types'!$A$2:$E$142,4,FALSE)</f>
        <v>#N/A</v>
      </c>
      <c r="I25" s="50" t="e">
        <f>VLOOKUP($A25,'Liste de produits types'!$A$2:$E$142,5,FALSE)</f>
        <v>#N/A</v>
      </c>
      <c r="J25" s="7"/>
      <c r="K25" s="9"/>
    </row>
    <row r="26" spans="1:11" s="6" customFormat="1" ht="27" customHeight="1" x14ac:dyDescent="0.35">
      <c r="A26" s="49"/>
      <c r="B26" s="49"/>
      <c r="C26" s="49"/>
      <c r="D26" s="49"/>
      <c r="E26" s="49"/>
      <c r="F26" s="49"/>
      <c r="G26" s="50" t="e">
        <f>VLOOKUP($A26,'Liste de produits types'!$A$2:$E$142,2,FALSE)</f>
        <v>#N/A</v>
      </c>
      <c r="H26" s="50" t="e">
        <f>VLOOKUP($A26,'Liste de produits types'!$A$2:$E$142,4,FALSE)</f>
        <v>#N/A</v>
      </c>
      <c r="I26" s="50" t="e">
        <f>VLOOKUP($A26,'Liste de produits types'!$A$2:$E$142,5,FALSE)</f>
        <v>#N/A</v>
      </c>
      <c r="J26" s="7"/>
      <c r="K26" s="9"/>
    </row>
    <row r="27" spans="1:11" s="6" customFormat="1" ht="27" customHeight="1" x14ac:dyDescent="0.35">
      <c r="A27" s="49"/>
      <c r="B27" s="49"/>
      <c r="C27" s="49"/>
      <c r="D27" s="49"/>
      <c r="E27" s="49"/>
      <c r="F27" s="49"/>
      <c r="G27" s="50" t="e">
        <f>VLOOKUP($A27,'Liste de produits types'!$A$2:$E$142,2,FALSE)</f>
        <v>#N/A</v>
      </c>
      <c r="H27" s="50" t="e">
        <f>VLOOKUP($A27,'Liste de produits types'!$A$2:$E$142,4,FALSE)</f>
        <v>#N/A</v>
      </c>
      <c r="I27" s="50" t="e">
        <f>VLOOKUP($A27,'Liste de produits types'!$A$2:$E$142,5,FALSE)</f>
        <v>#N/A</v>
      </c>
      <c r="J27" s="7"/>
      <c r="K27" s="9"/>
    </row>
    <row r="28" spans="1:11" s="6" customFormat="1" ht="27" customHeight="1" x14ac:dyDescent="0.35">
      <c r="A28" s="49"/>
      <c r="B28" s="49"/>
      <c r="C28" s="49"/>
      <c r="D28" s="49"/>
      <c r="E28" s="49"/>
      <c r="F28" s="49"/>
      <c r="G28" s="50" t="e">
        <f>VLOOKUP($A28,'Liste de produits types'!$A$2:$E$142,2,FALSE)</f>
        <v>#N/A</v>
      </c>
      <c r="H28" s="50" t="e">
        <f>VLOOKUP($A28,'Liste de produits types'!$A$2:$E$142,4,FALSE)</f>
        <v>#N/A</v>
      </c>
      <c r="I28" s="50" t="e">
        <f>VLOOKUP($A28,'Liste de produits types'!$A$2:$E$142,5,FALSE)</f>
        <v>#N/A</v>
      </c>
      <c r="J28" s="7"/>
      <c r="K28" s="9"/>
    </row>
    <row r="29" spans="1:11" s="6" customFormat="1" ht="27" customHeight="1" x14ac:dyDescent="0.35">
      <c r="A29" s="49"/>
      <c r="B29" s="49"/>
      <c r="C29" s="49"/>
      <c r="D29" s="49"/>
      <c r="E29" s="49"/>
      <c r="F29" s="49"/>
      <c r="G29" s="50" t="e">
        <f>VLOOKUP($A29,'Liste de produits types'!$A$2:$E$142,2,FALSE)</f>
        <v>#N/A</v>
      </c>
      <c r="H29" s="50" t="e">
        <f>VLOOKUP($A29,'Liste de produits types'!$A$2:$E$142,4,FALSE)</f>
        <v>#N/A</v>
      </c>
      <c r="I29" s="50" t="e">
        <f>VLOOKUP($A29,'Liste de produits types'!$A$2:$E$142,5,FALSE)</f>
        <v>#N/A</v>
      </c>
      <c r="J29" s="7"/>
      <c r="K29" s="9"/>
    </row>
    <row r="30" spans="1:11" s="6" customFormat="1" ht="27" customHeight="1" x14ac:dyDescent="0.35">
      <c r="A30" s="49"/>
      <c r="B30" s="49"/>
      <c r="C30" s="49"/>
      <c r="D30" s="49"/>
      <c r="E30" s="49"/>
      <c r="F30" s="49"/>
      <c r="G30" s="50" t="e">
        <f>VLOOKUP($A30,'Liste de produits types'!$A$2:$E$142,2,FALSE)</f>
        <v>#N/A</v>
      </c>
      <c r="H30" s="50" t="e">
        <f>VLOOKUP($A30,'Liste de produits types'!$A$2:$E$142,4,FALSE)</f>
        <v>#N/A</v>
      </c>
      <c r="I30" s="50" t="e">
        <f>VLOOKUP($A30,'Liste de produits types'!$A$2:$E$142,5,FALSE)</f>
        <v>#N/A</v>
      </c>
      <c r="J30" s="7"/>
      <c r="K30" s="9"/>
    </row>
    <row r="31" spans="1:11" s="6" customFormat="1" ht="26.25" customHeight="1" x14ac:dyDescent="0.35">
      <c r="A31" s="49"/>
      <c r="B31" s="49"/>
      <c r="C31" s="49"/>
      <c r="D31" s="49"/>
      <c r="E31" s="49"/>
      <c r="F31" s="49"/>
      <c r="G31" s="50" t="e">
        <f>VLOOKUP($A31,'Liste de produits types'!$A$2:$E$142,2,FALSE)</f>
        <v>#N/A</v>
      </c>
      <c r="H31" s="50" t="e">
        <f>VLOOKUP($A31,'Liste de produits types'!$A$2:$E$142,4,FALSE)</f>
        <v>#N/A</v>
      </c>
      <c r="I31" s="50" t="e">
        <f>VLOOKUP($A31,'Liste de produits types'!$A$2:$E$142,5,FALSE)</f>
        <v>#N/A</v>
      </c>
      <c r="J31" s="7"/>
      <c r="K31" s="9"/>
    </row>
    <row r="32" spans="1:11" s="6" customFormat="1" ht="25.5" customHeight="1" x14ac:dyDescent="0.35">
      <c r="A32" s="49"/>
      <c r="B32" s="49"/>
      <c r="C32" s="49"/>
      <c r="D32" s="49"/>
      <c r="E32" s="49"/>
      <c r="F32" s="49"/>
      <c r="G32" s="50" t="e">
        <f>VLOOKUP($A32,'Liste de produits types'!$A$2:$E$142,2,FALSE)</f>
        <v>#N/A</v>
      </c>
      <c r="H32" s="50" t="e">
        <f>VLOOKUP($A32,'Liste de produits types'!$A$2:$E$142,4,FALSE)</f>
        <v>#N/A</v>
      </c>
      <c r="I32" s="50" t="e">
        <f>VLOOKUP($A32,'Liste de produits types'!$A$2:$E$142,5,FALSE)</f>
        <v>#N/A</v>
      </c>
      <c r="J32" s="7"/>
      <c r="K32" s="9"/>
    </row>
    <row r="33" spans="1:11" s="6" customFormat="1" ht="25.5" customHeight="1" x14ac:dyDescent="0.35">
      <c r="A33" s="49"/>
      <c r="B33" s="49"/>
      <c r="C33" s="49"/>
      <c r="D33" s="49"/>
      <c r="E33" s="49"/>
      <c r="F33" s="49"/>
      <c r="G33" s="50" t="e">
        <f>VLOOKUP($A33,'Liste de produits types'!$A$2:$E$142,2,FALSE)</f>
        <v>#N/A</v>
      </c>
      <c r="H33" s="50" t="e">
        <f>VLOOKUP($A33,'Liste de produits types'!$A$2:$E$142,4,FALSE)</f>
        <v>#N/A</v>
      </c>
      <c r="I33" s="50" t="e">
        <f>VLOOKUP($A33,'Liste de produits types'!$A$2:$E$142,5,FALSE)</f>
        <v>#N/A</v>
      </c>
      <c r="J33" s="7"/>
      <c r="K33" s="9"/>
    </row>
    <row r="34" spans="1:11" s="6" customFormat="1" ht="25.5" customHeight="1" x14ac:dyDescent="0.35">
      <c r="A34" s="49"/>
      <c r="B34" s="49"/>
      <c r="C34" s="49"/>
      <c r="D34" s="49"/>
      <c r="E34" s="49"/>
      <c r="F34" s="49"/>
      <c r="G34" s="50" t="e">
        <f>VLOOKUP($A34,'Liste de produits types'!$A$2:$E$142,2,FALSE)</f>
        <v>#N/A</v>
      </c>
      <c r="H34" s="50" t="e">
        <f>VLOOKUP($A34,'Liste de produits types'!$A$2:$E$142,4,FALSE)</f>
        <v>#N/A</v>
      </c>
      <c r="I34" s="50" t="e">
        <f>VLOOKUP($A34,'Liste de produits types'!$A$2:$E$142,5,FALSE)</f>
        <v>#N/A</v>
      </c>
      <c r="J34" s="7"/>
      <c r="K34" s="9"/>
    </row>
    <row r="35" spans="1:11" s="6" customFormat="1" ht="25.5" customHeight="1" x14ac:dyDescent="0.35">
      <c r="A35" s="49"/>
      <c r="B35" s="49"/>
      <c r="C35" s="49"/>
      <c r="D35" s="49"/>
      <c r="E35" s="49"/>
      <c r="F35" s="49"/>
      <c r="G35" s="50" t="e">
        <f>VLOOKUP($A35,'Liste de produits types'!$A$2:$E$142,2,FALSE)</f>
        <v>#N/A</v>
      </c>
      <c r="H35" s="50" t="e">
        <f>VLOOKUP($A35,'Liste de produits types'!$A$2:$E$142,4,FALSE)</f>
        <v>#N/A</v>
      </c>
      <c r="I35" s="50" t="e">
        <f>VLOOKUP($A35,'Liste de produits types'!$A$2:$E$142,5,FALSE)</f>
        <v>#N/A</v>
      </c>
      <c r="J35" s="7"/>
      <c r="K35" s="9"/>
    </row>
    <row r="36" spans="1:11" s="6" customFormat="1" ht="25.5" customHeight="1" x14ac:dyDescent="0.35">
      <c r="A36" s="49"/>
      <c r="B36" s="49"/>
      <c r="C36" s="49"/>
      <c r="D36" s="49"/>
      <c r="E36" s="49"/>
      <c r="F36" s="49"/>
      <c r="G36" s="50" t="e">
        <f>VLOOKUP($A36,'Liste de produits types'!$A$2:$E$142,2,FALSE)</f>
        <v>#N/A</v>
      </c>
      <c r="H36" s="50" t="e">
        <f>VLOOKUP($A36,'Liste de produits types'!$A$2:$E$142,4,FALSE)</f>
        <v>#N/A</v>
      </c>
      <c r="I36" s="50" t="e">
        <f>VLOOKUP($A36,'Liste de produits types'!$A$2:$E$142,5,FALSE)</f>
        <v>#N/A</v>
      </c>
      <c r="J36" s="7"/>
      <c r="K36" s="9"/>
    </row>
    <row r="37" spans="1:11" s="6" customFormat="1" ht="25.5" customHeight="1" x14ac:dyDescent="0.35">
      <c r="A37" s="49"/>
      <c r="B37" s="49"/>
      <c r="C37" s="49"/>
      <c r="D37" s="49"/>
      <c r="E37" s="49"/>
      <c r="F37" s="49"/>
      <c r="G37" s="50" t="e">
        <f>VLOOKUP($A37,'Liste de produits types'!$A$2:$E$142,2,FALSE)</f>
        <v>#N/A</v>
      </c>
      <c r="H37" s="50" t="e">
        <f>VLOOKUP($A37,'Liste de produits types'!$A$2:$E$142,4,FALSE)</f>
        <v>#N/A</v>
      </c>
      <c r="I37" s="50" t="e">
        <f>VLOOKUP($A37,'Liste de produits types'!$A$2:$E$142,5,FALSE)</f>
        <v>#N/A</v>
      </c>
      <c r="J37" s="7"/>
      <c r="K37" s="9"/>
    </row>
    <row r="38" spans="1:11" s="6" customFormat="1" ht="25.5" customHeight="1" x14ac:dyDescent="0.35">
      <c r="A38" s="49"/>
      <c r="B38" s="49"/>
      <c r="C38" s="49"/>
      <c r="D38" s="49"/>
      <c r="E38" s="49"/>
      <c r="F38" s="49"/>
      <c r="G38" s="50" t="e">
        <f>VLOOKUP($A38,'Liste de produits types'!$A$2:$E$142,2,FALSE)</f>
        <v>#N/A</v>
      </c>
      <c r="H38" s="50" t="e">
        <f>VLOOKUP($A38,'Liste de produits types'!$A$2:$E$142,4,FALSE)</f>
        <v>#N/A</v>
      </c>
      <c r="I38" s="50" t="e">
        <f>VLOOKUP($A38,'Liste de produits types'!$A$2:$E$142,5,FALSE)</f>
        <v>#N/A</v>
      </c>
      <c r="J38" s="7"/>
      <c r="K38" s="9"/>
    </row>
    <row r="39" spans="1:11" s="6" customFormat="1" ht="25.5" customHeight="1" x14ac:dyDescent="0.35">
      <c r="A39" s="49"/>
      <c r="B39" s="49"/>
      <c r="C39" s="49"/>
      <c r="D39" s="49"/>
      <c r="E39" s="49"/>
      <c r="F39" s="49"/>
      <c r="G39" s="50" t="e">
        <f>VLOOKUP($A39,'Liste de produits types'!$A$2:$E$142,2,FALSE)</f>
        <v>#N/A</v>
      </c>
      <c r="H39" s="50" t="e">
        <f>VLOOKUP($A39,'Liste de produits types'!$A$2:$E$142,4,FALSE)</f>
        <v>#N/A</v>
      </c>
      <c r="I39" s="50" t="e">
        <f>VLOOKUP($A39,'Liste de produits types'!$A$2:$E$142,5,FALSE)</f>
        <v>#N/A</v>
      </c>
      <c r="J39" s="7"/>
      <c r="K39" s="9"/>
    </row>
    <row r="40" spans="1:11" s="6" customFormat="1" ht="25.5" customHeight="1" x14ac:dyDescent="0.35">
      <c r="A40" s="49"/>
      <c r="B40" s="49"/>
      <c r="C40" s="49"/>
      <c r="D40" s="49"/>
      <c r="E40" s="49"/>
      <c r="F40" s="49"/>
      <c r="G40" s="50" t="e">
        <f>VLOOKUP($A40,'Liste de produits types'!$A$2:$E$142,2,FALSE)</f>
        <v>#N/A</v>
      </c>
      <c r="H40" s="50" t="e">
        <f>VLOOKUP($A40,'Liste de produits types'!$A$2:$E$142,4,FALSE)</f>
        <v>#N/A</v>
      </c>
      <c r="I40" s="50" t="e">
        <f>VLOOKUP($A40,'Liste de produits types'!$A$2:$E$142,5,FALSE)</f>
        <v>#N/A</v>
      </c>
      <c r="J40" s="7"/>
      <c r="K40" s="9"/>
    </row>
    <row r="41" spans="1:11" s="6" customFormat="1" ht="25.5" customHeight="1" x14ac:dyDescent="0.35">
      <c r="A41" s="49"/>
      <c r="B41" s="49"/>
      <c r="C41" s="49"/>
      <c r="D41" s="49"/>
      <c r="E41" s="49"/>
      <c r="F41" s="49"/>
      <c r="G41" s="50" t="e">
        <f>VLOOKUP($A41,'Liste de produits types'!$A$2:$E$142,2,FALSE)</f>
        <v>#N/A</v>
      </c>
      <c r="H41" s="50" t="e">
        <f>VLOOKUP($A41,'Liste de produits types'!$A$2:$E$142,4,FALSE)</f>
        <v>#N/A</v>
      </c>
      <c r="I41" s="50" t="e">
        <f>VLOOKUP($A41,'Liste de produits types'!$A$2:$E$142,5,FALSE)</f>
        <v>#N/A</v>
      </c>
      <c r="J41" s="7"/>
      <c r="K41" s="9"/>
    </row>
    <row r="42" spans="1:11" s="6" customFormat="1" ht="25.5" customHeight="1" x14ac:dyDescent="0.35">
      <c r="A42" s="49"/>
      <c r="B42" s="49"/>
      <c r="C42" s="49"/>
      <c r="D42" s="49"/>
      <c r="E42" s="49"/>
      <c r="F42" s="49"/>
      <c r="G42" s="50" t="e">
        <f>VLOOKUP($A42,'Liste de produits types'!$A$2:$E$142,2,FALSE)</f>
        <v>#N/A</v>
      </c>
      <c r="H42" s="50" t="e">
        <f>VLOOKUP($A42,'Liste de produits types'!$A$2:$E$142,4,FALSE)</f>
        <v>#N/A</v>
      </c>
      <c r="I42" s="50" t="e">
        <f>VLOOKUP($A42,'Liste de produits types'!$A$2:$E$142,5,FALSE)</f>
        <v>#N/A</v>
      </c>
      <c r="J42" s="7"/>
      <c r="K42" s="9"/>
    </row>
    <row r="43" spans="1:11" s="6" customFormat="1" ht="25.5" customHeight="1" x14ac:dyDescent="0.35">
      <c r="A43" s="49"/>
      <c r="B43" s="49"/>
      <c r="C43" s="49"/>
      <c r="D43" s="49"/>
      <c r="E43" s="49"/>
      <c r="F43" s="49"/>
      <c r="G43" s="50" t="e">
        <f>VLOOKUP($A43,'Liste de produits types'!$A$2:$E$142,2,FALSE)</f>
        <v>#N/A</v>
      </c>
      <c r="H43" s="50" t="e">
        <f>VLOOKUP($A43,'Liste de produits types'!$A$2:$E$142,4,FALSE)</f>
        <v>#N/A</v>
      </c>
      <c r="I43" s="50" t="e">
        <f>VLOOKUP($A43,'Liste de produits types'!$A$2:$E$142,5,FALSE)</f>
        <v>#N/A</v>
      </c>
      <c r="J43" s="7"/>
      <c r="K43" s="9"/>
    </row>
    <row r="44" spans="1:11" s="6" customFormat="1" ht="25.5" customHeight="1" x14ac:dyDescent="0.35">
      <c r="A44" s="49"/>
      <c r="B44" s="49"/>
      <c r="C44" s="49"/>
      <c r="D44" s="49"/>
      <c r="E44" s="49"/>
      <c r="F44" s="49"/>
      <c r="G44" s="50" t="e">
        <f>VLOOKUP($A44,'Liste de produits types'!$A$2:$E$142,2,FALSE)</f>
        <v>#N/A</v>
      </c>
      <c r="H44" s="50" t="e">
        <f>VLOOKUP($A44,'Liste de produits types'!$A$2:$E$142,4,FALSE)</f>
        <v>#N/A</v>
      </c>
      <c r="I44" s="50" t="e">
        <f>VLOOKUP($A44,'Liste de produits types'!$A$2:$E$142,5,FALSE)</f>
        <v>#N/A</v>
      </c>
      <c r="J44" s="7"/>
      <c r="K44" s="9"/>
    </row>
    <row r="45" spans="1:11" s="6" customFormat="1" ht="25.5" customHeight="1" x14ac:dyDescent="0.35">
      <c r="A45" s="49"/>
      <c r="B45" s="49"/>
      <c r="C45" s="49"/>
      <c r="D45" s="49"/>
      <c r="E45" s="49"/>
      <c r="F45" s="49"/>
      <c r="G45" s="50" t="e">
        <f>VLOOKUP($A45,'Liste de produits types'!$A$2:$E$142,2,FALSE)</f>
        <v>#N/A</v>
      </c>
      <c r="H45" s="50" t="e">
        <f>VLOOKUP($A45,'Liste de produits types'!$A$2:$E$142,4,FALSE)</f>
        <v>#N/A</v>
      </c>
      <c r="I45" s="50" t="e">
        <f>VLOOKUP($A45,'Liste de produits types'!$A$2:$E$142,5,FALSE)</f>
        <v>#N/A</v>
      </c>
      <c r="J45" s="7"/>
      <c r="K45" s="9"/>
    </row>
    <row r="46" spans="1:11" s="6" customFormat="1" ht="25.5" customHeight="1" x14ac:dyDescent="0.35">
      <c r="A46" s="49"/>
      <c r="B46" s="49"/>
      <c r="C46" s="49"/>
      <c r="D46" s="49"/>
      <c r="E46" s="49"/>
      <c r="F46" s="49"/>
      <c r="G46" s="50" t="e">
        <f>VLOOKUP($A46,'Liste de produits types'!$A$2:$E$142,2,FALSE)</f>
        <v>#N/A</v>
      </c>
      <c r="H46" s="50" t="e">
        <f>VLOOKUP($A46,'Liste de produits types'!$A$2:$E$142,4,FALSE)</f>
        <v>#N/A</v>
      </c>
      <c r="I46" s="50" t="e">
        <f>VLOOKUP($A46,'Liste de produits types'!$A$2:$E$142,5,FALSE)</f>
        <v>#N/A</v>
      </c>
      <c r="J46" s="7"/>
      <c r="K46" s="9"/>
    </row>
    <row r="47" spans="1:11" s="6" customFormat="1" ht="25.5" customHeight="1" x14ac:dyDescent="0.35">
      <c r="A47" s="49"/>
      <c r="B47" s="49"/>
      <c r="C47" s="49"/>
      <c r="D47" s="49"/>
      <c r="E47" s="49"/>
      <c r="F47" s="49"/>
      <c r="G47" s="50" t="e">
        <f>VLOOKUP($A47,'Liste de produits types'!$A$2:$E$142,2,FALSE)</f>
        <v>#N/A</v>
      </c>
      <c r="H47" s="50" t="e">
        <f>VLOOKUP($A47,'Liste de produits types'!$A$2:$E$142,4,FALSE)</f>
        <v>#N/A</v>
      </c>
      <c r="I47" s="50" t="e">
        <f>VLOOKUP($A47,'Liste de produits types'!$A$2:$E$142,5,FALSE)</f>
        <v>#N/A</v>
      </c>
      <c r="J47" s="7"/>
      <c r="K47" s="9"/>
    </row>
    <row r="48" spans="1:11" s="6" customFormat="1" ht="25.5" customHeight="1" x14ac:dyDescent="0.35">
      <c r="A48" s="49"/>
      <c r="B48" s="49"/>
      <c r="C48" s="49"/>
      <c r="D48" s="49"/>
      <c r="E48" s="49"/>
      <c r="F48" s="49"/>
      <c r="G48" s="50" t="e">
        <f>VLOOKUP($A48,'Liste de produits types'!$A$2:$E$142,2,FALSE)</f>
        <v>#N/A</v>
      </c>
      <c r="H48" s="50" t="e">
        <f>VLOOKUP($A48,'Liste de produits types'!$A$2:$E$142,4,FALSE)</f>
        <v>#N/A</v>
      </c>
      <c r="I48" s="50" t="e">
        <f>VLOOKUP($A48,'Liste de produits types'!$A$2:$E$142,5,FALSE)</f>
        <v>#N/A</v>
      </c>
      <c r="J48" s="7"/>
      <c r="K48" s="9"/>
    </row>
    <row r="49" spans="1:11" s="6" customFormat="1" ht="25.5" customHeight="1" x14ac:dyDescent="0.35">
      <c r="A49" s="49"/>
      <c r="B49" s="49"/>
      <c r="C49" s="49"/>
      <c r="D49" s="49"/>
      <c r="E49" s="49"/>
      <c r="F49" s="49"/>
      <c r="G49" s="50" t="e">
        <f>VLOOKUP($A49,'Liste de produits types'!$A$2:$E$142,2,FALSE)</f>
        <v>#N/A</v>
      </c>
      <c r="H49" s="50" t="e">
        <f>VLOOKUP($A49,'Liste de produits types'!$A$2:$E$142,4,FALSE)</f>
        <v>#N/A</v>
      </c>
      <c r="I49" s="50" t="e">
        <f>VLOOKUP($A49,'Liste de produits types'!$A$2:$E$142,5,FALSE)</f>
        <v>#N/A</v>
      </c>
      <c r="J49" s="7"/>
      <c r="K49" s="9"/>
    </row>
    <row r="50" spans="1:11" s="6" customFormat="1" ht="25.5" customHeight="1" x14ac:dyDescent="0.35">
      <c r="A50" s="49"/>
      <c r="B50" s="49"/>
      <c r="C50" s="49"/>
      <c r="D50" s="49"/>
      <c r="E50" s="49"/>
      <c r="F50" s="49"/>
      <c r="G50" s="50" t="e">
        <f>VLOOKUP($A50,'Liste de produits types'!$A$2:$E$142,2,FALSE)</f>
        <v>#N/A</v>
      </c>
      <c r="H50" s="50" t="e">
        <f>VLOOKUP($A50,'Liste de produits types'!$A$2:$E$142,4,FALSE)</f>
        <v>#N/A</v>
      </c>
      <c r="I50" s="50" t="e">
        <f>VLOOKUP($A50,'Liste de produits types'!$A$2:$E$142,5,FALSE)</f>
        <v>#N/A</v>
      </c>
      <c r="J50" s="7"/>
      <c r="K50" s="9"/>
    </row>
    <row r="51" spans="1:11" s="6" customFormat="1" ht="25.5" customHeight="1" x14ac:dyDescent="0.35">
      <c r="A51" s="49"/>
      <c r="B51" s="49"/>
      <c r="C51" s="49"/>
      <c r="D51" s="49"/>
      <c r="E51" s="49"/>
      <c r="F51" s="49"/>
      <c r="G51" s="50" t="e">
        <f>VLOOKUP($A51,'Liste de produits types'!$A$2:$E$142,2,FALSE)</f>
        <v>#N/A</v>
      </c>
      <c r="H51" s="50" t="e">
        <f>VLOOKUP($A51,'Liste de produits types'!$A$2:$E$142,4,FALSE)</f>
        <v>#N/A</v>
      </c>
      <c r="I51" s="50" t="e">
        <f>VLOOKUP($A51,'Liste de produits types'!$A$2:$E$142,5,FALSE)</f>
        <v>#N/A</v>
      </c>
      <c r="J51" s="7"/>
      <c r="K51" s="9"/>
    </row>
    <row r="52" spans="1:11" s="6" customFormat="1" ht="25.5" customHeight="1" x14ac:dyDescent="0.35">
      <c r="A52" s="49"/>
      <c r="B52" s="49"/>
      <c r="C52" s="49"/>
      <c r="D52" s="49"/>
      <c r="E52" s="49"/>
      <c r="F52" s="49"/>
      <c r="G52" s="50" t="e">
        <f>VLOOKUP($A52,'Liste de produits types'!$A$2:$E$142,2,FALSE)</f>
        <v>#N/A</v>
      </c>
      <c r="H52" s="50" t="e">
        <f>VLOOKUP($A52,'Liste de produits types'!$A$2:$E$142,4,FALSE)</f>
        <v>#N/A</v>
      </c>
      <c r="I52" s="50" t="e">
        <f>VLOOKUP($A52,'Liste de produits types'!$A$2:$E$142,5,FALSE)</f>
        <v>#N/A</v>
      </c>
      <c r="J52" s="7"/>
      <c r="K52" s="9"/>
    </row>
    <row r="53" spans="1:11" s="6" customFormat="1" ht="25.5" customHeight="1" x14ac:dyDescent="0.35">
      <c r="A53" s="49"/>
      <c r="B53" s="49"/>
      <c r="C53" s="49"/>
      <c r="D53" s="49"/>
      <c r="E53" s="49"/>
      <c r="F53" s="49"/>
      <c r="G53" s="50" t="e">
        <f>VLOOKUP($A53,'Liste de produits types'!$A$2:$E$142,2,FALSE)</f>
        <v>#N/A</v>
      </c>
      <c r="H53" s="50" t="e">
        <f>VLOOKUP($A53,'Liste de produits types'!$A$2:$E$142,4,FALSE)</f>
        <v>#N/A</v>
      </c>
      <c r="I53" s="50" t="e">
        <f>VLOOKUP($A53,'Liste de produits types'!$A$2:$E$142,5,FALSE)</f>
        <v>#N/A</v>
      </c>
      <c r="J53" s="7"/>
      <c r="K53" s="9"/>
    </row>
    <row r="54" spans="1:11" s="6" customFormat="1" ht="25.5" customHeight="1" x14ac:dyDescent="0.35">
      <c r="A54" s="49"/>
      <c r="B54" s="49"/>
      <c r="C54" s="49"/>
      <c r="D54" s="49"/>
      <c r="E54" s="49"/>
      <c r="F54" s="49"/>
      <c r="G54" s="50" t="e">
        <f>VLOOKUP($A54,'Liste de produits types'!$A$2:$E$142,2,FALSE)</f>
        <v>#N/A</v>
      </c>
      <c r="H54" s="50" t="e">
        <f>VLOOKUP($A54,'Liste de produits types'!$A$2:$E$142,4,FALSE)</f>
        <v>#N/A</v>
      </c>
      <c r="I54" s="50" t="e">
        <f>VLOOKUP($A54,'Liste de produits types'!$A$2:$E$142,5,FALSE)</f>
        <v>#N/A</v>
      </c>
      <c r="J54" s="7"/>
      <c r="K54" s="9"/>
    </row>
    <row r="55" spans="1:11" s="6" customFormat="1" ht="25.5" customHeight="1" x14ac:dyDescent="0.35">
      <c r="A55" s="49"/>
      <c r="B55" s="49"/>
      <c r="C55" s="49"/>
      <c r="D55" s="49"/>
      <c r="E55" s="49"/>
      <c r="F55" s="49"/>
      <c r="G55" s="50" t="e">
        <f>VLOOKUP($A55,'Liste de produits types'!$A$2:$E$142,2,FALSE)</f>
        <v>#N/A</v>
      </c>
      <c r="H55" s="50" t="e">
        <f>VLOOKUP($A55,'Liste de produits types'!$A$2:$E$142,4,FALSE)</f>
        <v>#N/A</v>
      </c>
      <c r="I55" s="50" t="e">
        <f>VLOOKUP($A55,'Liste de produits types'!$A$2:$E$142,5,FALSE)</f>
        <v>#N/A</v>
      </c>
      <c r="J55" s="7"/>
      <c r="K55" s="9"/>
    </row>
    <row r="56" spans="1:11" s="6" customFormat="1" ht="25.5" customHeight="1" x14ac:dyDescent="0.35">
      <c r="A56" s="49"/>
      <c r="B56" s="49"/>
      <c r="C56" s="49"/>
      <c r="D56" s="49"/>
      <c r="E56" s="49"/>
      <c r="F56" s="49"/>
      <c r="G56" s="50" t="e">
        <f>VLOOKUP($A56,'Liste de produits types'!$A$2:$E$142,2,FALSE)</f>
        <v>#N/A</v>
      </c>
      <c r="H56" s="50" t="e">
        <f>VLOOKUP($A56,'Liste de produits types'!$A$2:$E$142,4,FALSE)</f>
        <v>#N/A</v>
      </c>
      <c r="I56" s="50" t="e">
        <f>VLOOKUP($A56,'Liste de produits types'!$A$2:$E$142,5,FALSE)</f>
        <v>#N/A</v>
      </c>
      <c r="J56" s="7"/>
      <c r="K56" s="9"/>
    </row>
    <row r="57" spans="1:11" s="6" customFormat="1" ht="25.5" customHeight="1" x14ac:dyDescent="0.35">
      <c r="A57" s="49"/>
      <c r="B57" s="49"/>
      <c r="C57" s="49"/>
      <c r="D57" s="49"/>
      <c r="E57" s="49"/>
      <c r="F57" s="49"/>
      <c r="G57" s="50" t="e">
        <f>VLOOKUP($A57,'Liste de produits types'!$A$2:$E$142,2,FALSE)</f>
        <v>#N/A</v>
      </c>
      <c r="H57" s="50" t="e">
        <f>VLOOKUP($A57,'Liste de produits types'!$A$2:$E$142,4,FALSE)</f>
        <v>#N/A</v>
      </c>
      <c r="I57" s="50" t="e">
        <f>VLOOKUP($A57,'Liste de produits types'!$A$2:$E$142,5,FALSE)</f>
        <v>#N/A</v>
      </c>
      <c r="J57" s="7"/>
      <c r="K57" s="9"/>
    </row>
    <row r="58" spans="1:11" s="6" customFormat="1" ht="25.5" customHeight="1" x14ac:dyDescent="0.35">
      <c r="A58" s="49"/>
      <c r="B58" s="49"/>
      <c r="C58" s="49"/>
      <c r="D58" s="49"/>
      <c r="E58" s="49"/>
      <c r="F58" s="49"/>
      <c r="G58" s="50" t="e">
        <f>VLOOKUP($A58,'Liste de produits types'!$A$2:$E$142,2,FALSE)</f>
        <v>#N/A</v>
      </c>
      <c r="H58" s="50" t="e">
        <f>VLOOKUP($A58,'Liste de produits types'!$A$2:$E$142,4,FALSE)</f>
        <v>#N/A</v>
      </c>
      <c r="I58" s="50" t="e">
        <f>VLOOKUP($A58,'Liste de produits types'!$A$2:$E$142,5,FALSE)</f>
        <v>#N/A</v>
      </c>
      <c r="J58" s="7"/>
      <c r="K58" s="9"/>
    </row>
    <row r="59" spans="1:11" s="6" customFormat="1" ht="25.5" customHeight="1" x14ac:dyDescent="0.35">
      <c r="A59" s="49"/>
      <c r="B59" s="49"/>
      <c r="C59" s="49"/>
      <c r="D59" s="49"/>
      <c r="E59" s="49"/>
      <c r="F59" s="49"/>
      <c r="G59" s="50" t="e">
        <f>VLOOKUP($A59,'Liste de produits types'!$A$2:$E$142,2,FALSE)</f>
        <v>#N/A</v>
      </c>
      <c r="H59" s="50" t="e">
        <f>VLOOKUP($A59,'Liste de produits types'!$A$2:$E$142,4,FALSE)</f>
        <v>#N/A</v>
      </c>
      <c r="I59" s="50" t="e">
        <f>VLOOKUP($A59,'Liste de produits types'!$A$2:$E$142,5,FALSE)</f>
        <v>#N/A</v>
      </c>
      <c r="J59" s="7"/>
      <c r="K59" s="9"/>
    </row>
    <row r="60" spans="1:11" s="6" customFormat="1" ht="25.5" customHeight="1" x14ac:dyDescent="0.35">
      <c r="A60" s="49"/>
      <c r="B60" s="49"/>
      <c r="C60" s="49"/>
      <c r="D60" s="49"/>
      <c r="E60" s="49"/>
      <c r="F60" s="49"/>
      <c r="G60" s="50" t="e">
        <f>VLOOKUP($A60,'Liste de produits types'!$A$2:$E$142,2,FALSE)</f>
        <v>#N/A</v>
      </c>
      <c r="H60" s="50" t="e">
        <f>VLOOKUP($A60,'Liste de produits types'!$A$2:$E$142,4,FALSE)</f>
        <v>#N/A</v>
      </c>
      <c r="I60" s="50" t="e">
        <f>VLOOKUP($A60,'Liste de produits types'!$A$2:$E$142,5,FALSE)</f>
        <v>#N/A</v>
      </c>
      <c r="J60" s="7"/>
      <c r="K60" s="9"/>
    </row>
    <row r="61" spans="1:11" s="6" customFormat="1" ht="25.5" customHeight="1" x14ac:dyDescent="0.35">
      <c r="A61" s="49"/>
      <c r="B61" s="49"/>
      <c r="C61" s="49"/>
      <c r="D61" s="49"/>
      <c r="E61" s="49"/>
      <c r="F61" s="49"/>
      <c r="G61" s="50" t="e">
        <f>VLOOKUP($A61,'Liste de produits types'!$A$2:$E$142,2,FALSE)</f>
        <v>#N/A</v>
      </c>
      <c r="H61" s="50" t="e">
        <f>VLOOKUP($A61,'Liste de produits types'!$A$2:$E$142,4,FALSE)</f>
        <v>#N/A</v>
      </c>
      <c r="I61" s="50" t="e">
        <f>VLOOKUP($A61,'Liste de produits types'!$A$2:$E$142,5,FALSE)</f>
        <v>#N/A</v>
      </c>
      <c r="J61" s="7"/>
      <c r="K61" s="9"/>
    </row>
    <row r="62" spans="1:11" s="6" customFormat="1" ht="25.5" customHeight="1" x14ac:dyDescent="0.35">
      <c r="A62" s="49"/>
      <c r="B62" s="49"/>
      <c r="C62" s="49"/>
      <c r="D62" s="49"/>
      <c r="E62" s="49"/>
      <c r="F62" s="49"/>
      <c r="G62" s="50" t="e">
        <f>VLOOKUP($A62,'Liste de produits types'!$A$2:$E$142,2,FALSE)</f>
        <v>#N/A</v>
      </c>
      <c r="H62" s="50" t="e">
        <f>VLOOKUP($A62,'Liste de produits types'!$A$2:$E$142,4,FALSE)</f>
        <v>#N/A</v>
      </c>
      <c r="I62" s="50" t="e">
        <f>VLOOKUP($A62,'Liste de produits types'!$A$2:$E$142,5,FALSE)</f>
        <v>#N/A</v>
      </c>
      <c r="J62" s="7"/>
      <c r="K62" s="9"/>
    </row>
    <row r="63" spans="1:11" s="6" customFormat="1" ht="25.5" customHeight="1" x14ac:dyDescent="0.35">
      <c r="A63" s="49"/>
      <c r="B63" s="49"/>
      <c r="C63" s="49"/>
      <c r="D63" s="49"/>
      <c r="E63" s="49"/>
      <c r="F63" s="49"/>
      <c r="G63" s="50" t="e">
        <f>VLOOKUP($A63,'Liste de produits types'!$A$2:$E$142,2,FALSE)</f>
        <v>#N/A</v>
      </c>
      <c r="H63" s="50" t="e">
        <f>VLOOKUP($A63,'Liste de produits types'!$A$2:$E$142,4,FALSE)</f>
        <v>#N/A</v>
      </c>
      <c r="I63" s="50" t="e">
        <f>VLOOKUP($A63,'Liste de produits types'!$A$2:$E$142,5,FALSE)</f>
        <v>#N/A</v>
      </c>
      <c r="J63" s="7"/>
      <c r="K63" s="9"/>
    </row>
    <row r="64" spans="1:11" s="6" customFormat="1" ht="25.5" customHeight="1" x14ac:dyDescent="0.35">
      <c r="A64" s="49"/>
      <c r="B64" s="49"/>
      <c r="C64" s="49"/>
      <c r="D64" s="49"/>
      <c r="E64" s="49"/>
      <c r="F64" s="49"/>
      <c r="G64" s="50" t="e">
        <f>VLOOKUP($A64,'Liste de produits types'!$A$2:$E$142,2,FALSE)</f>
        <v>#N/A</v>
      </c>
      <c r="H64" s="50" t="e">
        <f>VLOOKUP($A64,'Liste de produits types'!$A$2:$E$142,4,FALSE)</f>
        <v>#N/A</v>
      </c>
      <c r="I64" s="50" t="e">
        <f>VLOOKUP($A64,'Liste de produits types'!$A$2:$E$142,5,FALSE)</f>
        <v>#N/A</v>
      </c>
      <c r="J64" s="7"/>
      <c r="K64" s="9"/>
    </row>
    <row r="65" spans="1:11" s="6" customFormat="1" ht="25.5" customHeight="1" x14ac:dyDescent="0.35">
      <c r="A65" s="49"/>
      <c r="B65" s="49"/>
      <c r="C65" s="49"/>
      <c r="D65" s="49"/>
      <c r="E65" s="49"/>
      <c r="F65" s="49"/>
      <c r="G65" s="50" t="e">
        <f>VLOOKUP($A65,'Liste de produits types'!$A$2:$E$142,2,FALSE)</f>
        <v>#N/A</v>
      </c>
      <c r="H65" s="50" t="e">
        <f>VLOOKUP($A65,'Liste de produits types'!$A$2:$E$142,4,FALSE)</f>
        <v>#N/A</v>
      </c>
      <c r="I65" s="50" t="e">
        <f>VLOOKUP($A65,'Liste de produits types'!$A$2:$E$142,5,FALSE)</f>
        <v>#N/A</v>
      </c>
      <c r="J65" s="7"/>
      <c r="K65" s="9"/>
    </row>
    <row r="66" spans="1:11" s="6" customFormat="1" ht="25.5" customHeight="1" x14ac:dyDescent="0.35">
      <c r="A66" s="49"/>
      <c r="B66" s="49"/>
      <c r="C66" s="49"/>
      <c r="D66" s="49"/>
      <c r="E66" s="49"/>
      <c r="F66" s="49"/>
      <c r="G66" s="50" t="e">
        <f>VLOOKUP($A66,'Liste de produits types'!$A$2:$E$142,2,FALSE)</f>
        <v>#N/A</v>
      </c>
      <c r="H66" s="50" t="e">
        <f>VLOOKUP($A66,'Liste de produits types'!$A$2:$E$142,4,FALSE)</f>
        <v>#N/A</v>
      </c>
      <c r="I66" s="50" t="e">
        <f>VLOOKUP($A66,'Liste de produits types'!$A$2:$E$142,5,FALSE)</f>
        <v>#N/A</v>
      </c>
      <c r="J66" s="7"/>
      <c r="K66" s="9"/>
    </row>
    <row r="67" spans="1:11" s="6" customFormat="1" ht="25.5" customHeight="1" x14ac:dyDescent="0.35">
      <c r="A67" s="49"/>
      <c r="B67" s="49"/>
      <c r="C67" s="49"/>
      <c r="D67" s="49"/>
      <c r="E67" s="49"/>
      <c r="F67" s="49"/>
      <c r="G67" s="50" t="e">
        <f>VLOOKUP($A67,'Liste de produits types'!$A$2:$E$142,2,FALSE)</f>
        <v>#N/A</v>
      </c>
      <c r="H67" s="50" t="e">
        <f>VLOOKUP($A67,'Liste de produits types'!$A$2:$E$142,4,FALSE)</f>
        <v>#N/A</v>
      </c>
      <c r="I67" s="50" t="e">
        <f>VLOOKUP($A67,'Liste de produits types'!$A$2:$E$142,5,FALSE)</f>
        <v>#N/A</v>
      </c>
      <c r="J67" s="7"/>
      <c r="K67" s="9"/>
    </row>
    <row r="68" spans="1:11" s="6" customFormat="1" ht="25.5" customHeight="1" x14ac:dyDescent="0.35">
      <c r="A68" s="49"/>
      <c r="B68" s="49"/>
      <c r="C68" s="49"/>
      <c r="D68" s="49"/>
      <c r="E68" s="49"/>
      <c r="F68" s="49"/>
      <c r="G68" s="50" t="e">
        <f>VLOOKUP($A68,'Liste de produits types'!$A$2:$E$142,2,FALSE)</f>
        <v>#N/A</v>
      </c>
      <c r="H68" s="50" t="e">
        <f>VLOOKUP($A68,'Liste de produits types'!$A$2:$E$142,4,FALSE)</f>
        <v>#N/A</v>
      </c>
      <c r="I68" s="50" t="e">
        <f>VLOOKUP($A68,'Liste de produits types'!$A$2:$E$142,5,FALSE)</f>
        <v>#N/A</v>
      </c>
      <c r="J68" s="7"/>
      <c r="K68" s="9"/>
    </row>
    <row r="69" spans="1:11" s="6" customFormat="1" ht="25.5" customHeight="1" x14ac:dyDescent="0.35">
      <c r="A69" s="49"/>
      <c r="B69" s="49"/>
      <c r="C69" s="49"/>
      <c r="D69" s="49"/>
      <c r="E69" s="49"/>
      <c r="F69" s="49"/>
      <c r="G69" s="50" t="e">
        <f>VLOOKUP($A69,'Liste de produits types'!$A$2:$E$142,2,FALSE)</f>
        <v>#N/A</v>
      </c>
      <c r="H69" s="50" t="e">
        <f>VLOOKUP($A69,'Liste de produits types'!$A$2:$E$142,4,FALSE)</f>
        <v>#N/A</v>
      </c>
      <c r="I69" s="50" t="e">
        <f>VLOOKUP($A69,'Liste de produits types'!$A$2:$E$142,5,FALSE)</f>
        <v>#N/A</v>
      </c>
      <c r="J69" s="7"/>
      <c r="K69" s="9"/>
    </row>
    <row r="70" spans="1:11" s="6" customFormat="1" ht="25.5" customHeight="1" x14ac:dyDescent="0.35">
      <c r="A70" s="49"/>
      <c r="B70" s="49"/>
      <c r="C70" s="49"/>
      <c r="D70" s="49"/>
      <c r="E70" s="49"/>
      <c r="F70" s="49"/>
      <c r="G70" s="50" t="e">
        <f>VLOOKUP($A70,'Liste de produits types'!$A$2:$E$142,2,FALSE)</f>
        <v>#N/A</v>
      </c>
      <c r="H70" s="50" t="e">
        <f>VLOOKUP($A70,'Liste de produits types'!$A$2:$E$142,4,FALSE)</f>
        <v>#N/A</v>
      </c>
      <c r="I70" s="50" t="e">
        <f>VLOOKUP($A70,'Liste de produits types'!$A$2:$E$142,5,FALSE)</f>
        <v>#N/A</v>
      </c>
      <c r="J70" s="7"/>
      <c r="K70" s="9"/>
    </row>
    <row r="71" spans="1:11" s="6" customFormat="1" ht="25.5" customHeight="1" x14ac:dyDescent="0.35">
      <c r="A71" s="49"/>
      <c r="B71" s="49"/>
      <c r="C71" s="49"/>
      <c r="D71" s="49"/>
      <c r="E71" s="49"/>
      <c r="F71" s="49"/>
      <c r="G71" s="50" t="e">
        <f>VLOOKUP($A71,'Liste de produits types'!$A$2:$E$142,2,FALSE)</f>
        <v>#N/A</v>
      </c>
      <c r="H71" s="50" t="e">
        <f>VLOOKUP($A71,'Liste de produits types'!$A$2:$E$142,4,FALSE)</f>
        <v>#N/A</v>
      </c>
      <c r="I71" s="50" t="e">
        <f>VLOOKUP($A71,'Liste de produits types'!$A$2:$E$142,5,FALSE)</f>
        <v>#N/A</v>
      </c>
      <c r="J71" s="7"/>
      <c r="K71" s="9"/>
    </row>
    <row r="72" spans="1:11" s="6" customFormat="1" ht="25.5" customHeight="1" x14ac:dyDescent="0.35">
      <c r="A72" s="49"/>
      <c r="B72" s="49"/>
      <c r="C72" s="49"/>
      <c r="D72" s="49"/>
      <c r="E72" s="49"/>
      <c r="F72" s="49"/>
      <c r="G72" s="50" t="e">
        <f>VLOOKUP($A72,'Liste de produits types'!$A$2:$E$142,2,FALSE)</f>
        <v>#N/A</v>
      </c>
      <c r="H72" s="50" t="e">
        <f>VLOOKUP($A72,'Liste de produits types'!$A$2:$E$142,4,FALSE)</f>
        <v>#N/A</v>
      </c>
      <c r="I72" s="50" t="e">
        <f>VLOOKUP($A72,'Liste de produits types'!$A$2:$E$142,5,FALSE)</f>
        <v>#N/A</v>
      </c>
      <c r="J72" s="7"/>
      <c r="K72" s="9"/>
    </row>
    <row r="73" spans="1:11" s="6" customFormat="1" ht="25.5" customHeight="1" x14ac:dyDescent="0.35">
      <c r="A73" s="49"/>
      <c r="B73" s="49"/>
      <c r="C73" s="49"/>
      <c r="D73" s="49"/>
      <c r="E73" s="49"/>
      <c r="F73" s="49"/>
      <c r="G73" s="50" t="e">
        <f>VLOOKUP($A73,'Liste de produits types'!$A$2:$E$142,2,FALSE)</f>
        <v>#N/A</v>
      </c>
      <c r="H73" s="50" t="e">
        <f>VLOOKUP($A73,'Liste de produits types'!$A$2:$E$142,4,FALSE)</f>
        <v>#N/A</v>
      </c>
      <c r="I73" s="50" t="e">
        <f>VLOOKUP($A73,'Liste de produits types'!$A$2:$E$142,5,FALSE)</f>
        <v>#N/A</v>
      </c>
      <c r="J73" s="7"/>
      <c r="K73" s="9"/>
    </row>
    <row r="74" spans="1:11" s="6" customFormat="1" ht="25.5" customHeight="1" x14ac:dyDescent="0.35">
      <c r="A74" s="49"/>
      <c r="B74" s="49"/>
      <c r="C74" s="49"/>
      <c r="D74" s="49"/>
      <c r="E74" s="49"/>
      <c r="F74" s="49"/>
      <c r="G74" s="50" t="e">
        <f>VLOOKUP($A74,'Liste de produits types'!$A$2:$E$142,2,FALSE)</f>
        <v>#N/A</v>
      </c>
      <c r="H74" s="50" t="e">
        <f>VLOOKUP($A74,'Liste de produits types'!$A$2:$E$142,4,FALSE)</f>
        <v>#N/A</v>
      </c>
      <c r="I74" s="50" t="e">
        <f>VLOOKUP($A74,'Liste de produits types'!$A$2:$E$142,5,FALSE)</f>
        <v>#N/A</v>
      </c>
      <c r="J74" s="7"/>
      <c r="K74" s="9"/>
    </row>
    <row r="75" spans="1:11" s="6" customFormat="1" ht="25.5" customHeight="1" x14ac:dyDescent="0.35">
      <c r="A75" s="49"/>
      <c r="B75" s="49"/>
      <c r="C75" s="49"/>
      <c r="D75" s="49"/>
      <c r="E75" s="49"/>
      <c r="F75" s="49"/>
      <c r="G75" s="50" t="e">
        <f>VLOOKUP($A75,'Liste de produits types'!$A$2:$E$142,2,FALSE)</f>
        <v>#N/A</v>
      </c>
      <c r="H75" s="50" t="e">
        <f>VLOOKUP($A75,'Liste de produits types'!$A$2:$E$142,4,FALSE)</f>
        <v>#N/A</v>
      </c>
      <c r="I75" s="50" t="e">
        <f>VLOOKUP($A75,'Liste de produits types'!$A$2:$E$142,5,FALSE)</f>
        <v>#N/A</v>
      </c>
      <c r="J75" s="7"/>
      <c r="K75" s="9"/>
    </row>
    <row r="76" spans="1:11" s="6" customFormat="1" ht="25.5" customHeight="1" x14ac:dyDescent="0.35">
      <c r="A76" s="49"/>
      <c r="B76" s="49"/>
      <c r="C76" s="49"/>
      <c r="D76" s="49"/>
      <c r="E76" s="49"/>
      <c r="F76" s="49"/>
      <c r="G76" s="50" t="e">
        <f>VLOOKUP($A76,'Liste de produits types'!$A$2:$E$142,2,FALSE)</f>
        <v>#N/A</v>
      </c>
      <c r="H76" s="50" t="e">
        <f>VLOOKUP($A76,'Liste de produits types'!$A$2:$E$142,4,FALSE)</f>
        <v>#N/A</v>
      </c>
      <c r="I76" s="50" t="e">
        <f>VLOOKUP($A76,'Liste de produits types'!$A$2:$E$142,5,FALSE)</f>
        <v>#N/A</v>
      </c>
      <c r="J76" s="7"/>
      <c r="K76" s="9"/>
    </row>
    <row r="77" spans="1:11" s="6" customFormat="1" ht="25.5" customHeight="1" x14ac:dyDescent="0.35">
      <c r="A77" s="49"/>
      <c r="B77" s="49"/>
      <c r="C77" s="49"/>
      <c r="D77" s="49"/>
      <c r="E77" s="49"/>
      <c r="F77" s="49"/>
      <c r="G77" s="50" t="e">
        <f>VLOOKUP($A77,'Liste de produits types'!$A$2:$E$142,2,FALSE)</f>
        <v>#N/A</v>
      </c>
      <c r="H77" s="50" t="e">
        <f>VLOOKUP($A77,'Liste de produits types'!$A$2:$E$142,4,FALSE)</f>
        <v>#N/A</v>
      </c>
      <c r="I77" s="50" t="e">
        <f>VLOOKUP($A77,'Liste de produits types'!$A$2:$E$142,5,FALSE)</f>
        <v>#N/A</v>
      </c>
      <c r="J77" s="7"/>
      <c r="K77" s="9"/>
    </row>
    <row r="78" spans="1:11" s="6" customFormat="1" ht="25.5" customHeight="1" x14ac:dyDescent="0.35">
      <c r="A78" s="49"/>
      <c r="B78" s="49"/>
      <c r="C78" s="49"/>
      <c r="D78" s="49"/>
      <c r="E78" s="49"/>
      <c r="F78" s="49"/>
      <c r="G78" s="50" t="e">
        <f>VLOOKUP($A78,'Liste de produits types'!$A$2:$E$142,2,FALSE)</f>
        <v>#N/A</v>
      </c>
      <c r="H78" s="50" t="e">
        <f>VLOOKUP($A78,'Liste de produits types'!$A$2:$E$142,4,FALSE)</f>
        <v>#N/A</v>
      </c>
      <c r="I78" s="50" t="e">
        <f>VLOOKUP($A78,'Liste de produits types'!$A$2:$E$142,5,FALSE)</f>
        <v>#N/A</v>
      </c>
      <c r="J78" s="7"/>
      <c r="K78" s="9"/>
    </row>
    <row r="79" spans="1:11" s="6" customFormat="1" ht="25.5" customHeight="1" x14ac:dyDescent="0.35">
      <c r="A79" s="49"/>
      <c r="B79" s="49"/>
      <c r="C79" s="49"/>
      <c r="D79" s="49"/>
      <c r="E79" s="49"/>
      <c r="F79" s="49"/>
      <c r="G79" s="50" t="e">
        <f>VLOOKUP($A79,'Liste de produits types'!$A$2:$E$142,2,FALSE)</f>
        <v>#N/A</v>
      </c>
      <c r="H79" s="50" t="e">
        <f>VLOOKUP($A79,'Liste de produits types'!$A$2:$E$142,4,FALSE)</f>
        <v>#N/A</v>
      </c>
      <c r="I79" s="50" t="e">
        <f>VLOOKUP($A79,'Liste de produits types'!$A$2:$E$142,5,FALSE)</f>
        <v>#N/A</v>
      </c>
      <c r="J79" s="7"/>
      <c r="K79" s="9"/>
    </row>
    <row r="80" spans="1:11" s="6" customFormat="1" ht="25.5" customHeight="1" x14ac:dyDescent="0.35">
      <c r="A80" s="49"/>
      <c r="B80" s="49"/>
      <c r="C80" s="49"/>
      <c r="D80" s="49"/>
      <c r="E80" s="49"/>
      <c r="F80" s="49"/>
      <c r="G80" s="50" t="e">
        <f>VLOOKUP($A80,'Liste de produits types'!$A$2:$E$142,2,FALSE)</f>
        <v>#N/A</v>
      </c>
      <c r="H80" s="50" t="e">
        <f>VLOOKUP($A80,'Liste de produits types'!$A$2:$E$142,4,FALSE)</f>
        <v>#N/A</v>
      </c>
      <c r="I80" s="50" t="e">
        <f>VLOOKUP($A80,'Liste de produits types'!$A$2:$E$142,5,FALSE)</f>
        <v>#N/A</v>
      </c>
      <c r="J80" s="7"/>
      <c r="K80" s="9"/>
    </row>
    <row r="81" spans="1:11" s="6" customFormat="1" ht="25.5" customHeight="1" x14ac:dyDescent="0.35">
      <c r="A81" s="49"/>
      <c r="B81" s="49"/>
      <c r="C81" s="49"/>
      <c r="D81" s="49"/>
      <c r="E81" s="49"/>
      <c r="F81" s="49"/>
      <c r="G81" s="50" t="e">
        <f>VLOOKUP($A81,'Liste de produits types'!$A$2:$E$142,2,FALSE)</f>
        <v>#N/A</v>
      </c>
      <c r="H81" s="50" t="e">
        <f>VLOOKUP($A81,'Liste de produits types'!$A$2:$E$142,4,FALSE)</f>
        <v>#N/A</v>
      </c>
      <c r="I81" s="50" t="e">
        <f>VLOOKUP($A81,'Liste de produits types'!$A$2:$E$142,5,FALSE)</f>
        <v>#N/A</v>
      </c>
      <c r="J81" s="7"/>
      <c r="K81" s="9"/>
    </row>
    <row r="82" spans="1:11" s="6" customFormat="1" ht="25.5" customHeight="1" x14ac:dyDescent="0.35">
      <c r="A82" s="49"/>
      <c r="B82" s="49"/>
      <c r="C82" s="49"/>
      <c r="D82" s="49"/>
      <c r="E82" s="49"/>
      <c r="F82" s="49"/>
      <c r="G82" s="50" t="e">
        <f>VLOOKUP($A82,'Liste de produits types'!$A$2:$E$142,2,FALSE)</f>
        <v>#N/A</v>
      </c>
      <c r="H82" s="50" t="e">
        <f>VLOOKUP($A82,'Liste de produits types'!$A$2:$E$142,4,FALSE)</f>
        <v>#N/A</v>
      </c>
      <c r="I82" s="50" t="e">
        <f>VLOOKUP($A82,'Liste de produits types'!$A$2:$E$142,5,FALSE)</f>
        <v>#N/A</v>
      </c>
      <c r="J82" s="7"/>
      <c r="K82" s="9"/>
    </row>
    <row r="83" spans="1:11" s="6" customFormat="1" ht="25.5" customHeight="1" x14ac:dyDescent="0.35">
      <c r="A83" s="49"/>
      <c r="B83" s="49"/>
      <c r="C83" s="49"/>
      <c r="D83" s="49"/>
      <c r="E83" s="49"/>
      <c r="F83" s="49"/>
      <c r="G83" s="50" t="e">
        <f>VLOOKUP($A83,'Liste de produits types'!$A$2:$E$142,2,FALSE)</f>
        <v>#N/A</v>
      </c>
      <c r="H83" s="50" t="e">
        <f>VLOOKUP($A83,'Liste de produits types'!$A$2:$E$142,4,FALSE)</f>
        <v>#N/A</v>
      </c>
      <c r="I83" s="50" t="e">
        <f>VLOOKUP($A83,'Liste de produits types'!$A$2:$E$142,5,FALSE)</f>
        <v>#N/A</v>
      </c>
      <c r="J83" s="7"/>
      <c r="K83" s="9"/>
    </row>
    <row r="84" spans="1:11" s="6" customFormat="1" ht="25.5" customHeight="1" x14ac:dyDescent="0.35">
      <c r="A84" s="49"/>
      <c r="B84" s="49"/>
      <c r="C84" s="49"/>
      <c r="D84" s="49"/>
      <c r="E84" s="49"/>
      <c r="F84" s="49"/>
      <c r="G84" s="50" t="e">
        <f>VLOOKUP($A84,'Liste de produits types'!$A$2:$E$142,2,FALSE)</f>
        <v>#N/A</v>
      </c>
      <c r="H84" s="50" t="e">
        <f>VLOOKUP($A84,'Liste de produits types'!$A$2:$E$142,4,FALSE)</f>
        <v>#N/A</v>
      </c>
      <c r="I84" s="50" t="e">
        <f>VLOOKUP($A84,'Liste de produits types'!$A$2:$E$142,5,FALSE)</f>
        <v>#N/A</v>
      </c>
      <c r="J84" s="7"/>
      <c r="K84" s="9"/>
    </row>
    <row r="85" spans="1:11" s="6" customFormat="1" ht="25.5" customHeight="1" x14ac:dyDescent="0.35">
      <c r="A85" s="49"/>
      <c r="B85" s="49"/>
      <c r="C85" s="49"/>
      <c r="D85" s="49"/>
      <c r="E85" s="49"/>
      <c r="F85" s="49"/>
      <c r="G85" s="50" t="e">
        <f>VLOOKUP($A85,'Liste de produits types'!$A$2:$E$142,2,FALSE)</f>
        <v>#N/A</v>
      </c>
      <c r="H85" s="50" t="e">
        <f>VLOOKUP($A85,'Liste de produits types'!$A$2:$E$142,4,FALSE)</f>
        <v>#N/A</v>
      </c>
      <c r="I85" s="50" t="e">
        <f>VLOOKUP($A85,'Liste de produits types'!$A$2:$E$142,5,FALSE)</f>
        <v>#N/A</v>
      </c>
      <c r="J85" s="7"/>
      <c r="K85" s="9"/>
    </row>
    <row r="86" spans="1:11" s="6" customFormat="1" ht="25.5" customHeight="1" x14ac:dyDescent="0.35">
      <c r="A86" s="49"/>
      <c r="B86" s="49"/>
      <c r="C86" s="49"/>
      <c r="D86" s="49"/>
      <c r="E86" s="49"/>
      <c r="F86" s="49"/>
      <c r="G86" s="50" t="e">
        <f>VLOOKUP($A86,'Liste de produits types'!$A$2:$E$142,2,FALSE)</f>
        <v>#N/A</v>
      </c>
      <c r="H86" s="50" t="e">
        <f>VLOOKUP($A86,'Liste de produits types'!$A$2:$E$142,4,FALSE)</f>
        <v>#N/A</v>
      </c>
      <c r="I86" s="50" t="e">
        <f>VLOOKUP($A86,'Liste de produits types'!$A$2:$E$142,5,FALSE)</f>
        <v>#N/A</v>
      </c>
      <c r="J86" s="7"/>
      <c r="K86" s="9"/>
    </row>
    <row r="87" spans="1:11" s="6" customFormat="1" ht="25.5" customHeight="1" x14ac:dyDescent="0.35">
      <c r="A87" s="49"/>
      <c r="B87" s="49"/>
      <c r="C87" s="49"/>
      <c r="D87" s="49"/>
      <c r="E87" s="49"/>
      <c r="F87" s="49"/>
      <c r="G87" s="50" t="e">
        <f>VLOOKUP($A87,'Liste de produits types'!$A$2:$E$142,2,FALSE)</f>
        <v>#N/A</v>
      </c>
      <c r="H87" s="50" t="e">
        <f>VLOOKUP($A87,'Liste de produits types'!$A$2:$E$142,4,FALSE)</f>
        <v>#N/A</v>
      </c>
      <c r="I87" s="50" t="e">
        <f>VLOOKUP($A87,'Liste de produits types'!$A$2:$E$142,5,FALSE)</f>
        <v>#N/A</v>
      </c>
      <c r="J87" s="7"/>
      <c r="K87" s="9"/>
    </row>
    <row r="88" spans="1:11" s="6" customFormat="1" ht="25.5" customHeight="1" x14ac:dyDescent="0.35">
      <c r="A88" s="49"/>
      <c r="B88" s="49"/>
      <c r="C88" s="49"/>
      <c r="D88" s="49"/>
      <c r="E88" s="49"/>
      <c r="F88" s="49"/>
      <c r="G88" s="50" t="e">
        <f>VLOOKUP($A88,'Liste de produits types'!$A$2:$E$142,2,FALSE)</f>
        <v>#N/A</v>
      </c>
      <c r="H88" s="50" t="e">
        <f>VLOOKUP($A88,'Liste de produits types'!$A$2:$E$142,4,FALSE)</f>
        <v>#N/A</v>
      </c>
      <c r="I88" s="50" t="e">
        <f>VLOOKUP($A88,'Liste de produits types'!$A$2:$E$142,5,FALSE)</f>
        <v>#N/A</v>
      </c>
      <c r="J88" s="7"/>
      <c r="K88" s="9"/>
    </row>
    <row r="89" spans="1:11" s="6" customFormat="1" ht="25.5" customHeight="1" x14ac:dyDescent="0.35">
      <c r="A89" s="49"/>
      <c r="B89" s="49"/>
      <c r="C89" s="49"/>
      <c r="D89" s="49"/>
      <c r="E89" s="49"/>
      <c r="F89" s="49"/>
      <c r="G89" s="50" t="e">
        <f>VLOOKUP($A89,'Liste de produits types'!$A$2:$E$142,2,FALSE)</f>
        <v>#N/A</v>
      </c>
      <c r="H89" s="50" t="e">
        <f>VLOOKUP($A89,'Liste de produits types'!$A$2:$E$142,4,FALSE)</f>
        <v>#N/A</v>
      </c>
      <c r="I89" s="50" t="e">
        <f>VLOOKUP($A89,'Liste de produits types'!$A$2:$E$142,5,FALSE)</f>
        <v>#N/A</v>
      </c>
      <c r="J89" s="7"/>
      <c r="K89" s="9"/>
    </row>
    <row r="90" spans="1:11" s="6" customFormat="1" ht="25.5" customHeight="1" x14ac:dyDescent="0.35">
      <c r="A90" s="49"/>
      <c r="B90" s="49"/>
      <c r="C90" s="49"/>
      <c r="D90" s="49"/>
      <c r="E90" s="49"/>
      <c r="F90" s="49"/>
      <c r="G90" s="50" t="e">
        <f>VLOOKUP($A90,'Liste de produits types'!$A$2:$E$142,2,FALSE)</f>
        <v>#N/A</v>
      </c>
      <c r="H90" s="50" t="e">
        <f>VLOOKUP($A90,'Liste de produits types'!$A$2:$E$142,4,FALSE)</f>
        <v>#N/A</v>
      </c>
      <c r="I90" s="50" t="e">
        <f>VLOOKUP($A90,'Liste de produits types'!$A$2:$E$142,5,FALSE)</f>
        <v>#N/A</v>
      </c>
      <c r="J90" s="7"/>
      <c r="K90" s="9"/>
    </row>
    <row r="91" spans="1:11" s="6" customFormat="1" ht="25.5" customHeight="1" x14ac:dyDescent="0.35">
      <c r="A91" s="49"/>
      <c r="B91" s="49"/>
      <c r="C91" s="49"/>
      <c r="D91" s="49"/>
      <c r="E91" s="49"/>
      <c r="F91" s="49"/>
      <c r="G91" s="50" t="e">
        <f>VLOOKUP($A91,'Liste de produits types'!$A$2:$E$142,2,FALSE)</f>
        <v>#N/A</v>
      </c>
      <c r="H91" s="50" t="e">
        <f>VLOOKUP($A91,'Liste de produits types'!$A$2:$E$142,4,FALSE)</f>
        <v>#N/A</v>
      </c>
      <c r="I91" s="50" t="e">
        <f>VLOOKUP($A91,'Liste de produits types'!$A$2:$E$142,5,FALSE)</f>
        <v>#N/A</v>
      </c>
      <c r="J91" s="7"/>
      <c r="K91" s="9"/>
    </row>
    <row r="92" spans="1:11" s="6" customFormat="1" ht="25.5" customHeight="1" x14ac:dyDescent="0.35">
      <c r="A92" s="49"/>
      <c r="B92" s="49"/>
      <c r="C92" s="49"/>
      <c r="D92" s="49"/>
      <c r="E92" s="49"/>
      <c r="F92" s="49"/>
      <c r="G92" s="50" t="e">
        <f>VLOOKUP($A92,'Liste de produits types'!$A$2:$E$142,2,FALSE)</f>
        <v>#N/A</v>
      </c>
      <c r="H92" s="50" t="e">
        <f>VLOOKUP($A92,'Liste de produits types'!$A$2:$E$142,4,FALSE)</f>
        <v>#N/A</v>
      </c>
      <c r="I92" s="50" t="e">
        <f>VLOOKUP($A92,'Liste de produits types'!$A$2:$E$142,5,FALSE)</f>
        <v>#N/A</v>
      </c>
      <c r="J92" s="7"/>
      <c r="K92" s="9"/>
    </row>
    <row r="93" spans="1:11" s="6" customFormat="1" ht="25.5" customHeight="1" x14ac:dyDescent="0.35">
      <c r="A93" s="49"/>
      <c r="B93" s="49"/>
      <c r="C93" s="49"/>
      <c r="D93" s="49"/>
      <c r="E93" s="49"/>
      <c r="F93" s="49"/>
      <c r="G93" s="50" t="e">
        <f>VLOOKUP($A93,'Liste de produits types'!$A$2:$E$142,2,FALSE)</f>
        <v>#N/A</v>
      </c>
      <c r="H93" s="50" t="e">
        <f>VLOOKUP($A93,'Liste de produits types'!$A$2:$E$142,4,FALSE)</f>
        <v>#N/A</v>
      </c>
      <c r="I93" s="50" t="e">
        <f>VLOOKUP($A93,'Liste de produits types'!$A$2:$E$142,5,FALSE)</f>
        <v>#N/A</v>
      </c>
      <c r="J93" s="7"/>
      <c r="K93" s="9"/>
    </row>
    <row r="94" spans="1:11" s="6" customFormat="1" ht="25.5" customHeight="1" x14ac:dyDescent="0.35">
      <c r="A94" s="49"/>
      <c r="B94" s="49"/>
      <c r="C94" s="49"/>
      <c r="D94" s="49"/>
      <c r="E94" s="49"/>
      <c r="F94" s="49"/>
      <c r="G94" s="50" t="e">
        <f>VLOOKUP($A94,'Liste de produits types'!$A$2:$E$142,2,FALSE)</f>
        <v>#N/A</v>
      </c>
      <c r="H94" s="50" t="e">
        <f>VLOOKUP($A94,'Liste de produits types'!$A$2:$E$142,4,FALSE)</f>
        <v>#N/A</v>
      </c>
      <c r="I94" s="50" t="e">
        <f>VLOOKUP($A94,'Liste de produits types'!$A$2:$E$142,5,FALSE)</f>
        <v>#N/A</v>
      </c>
      <c r="J94" s="7"/>
      <c r="K94" s="9"/>
    </row>
    <row r="95" spans="1:11" s="6" customFormat="1" ht="25.5" customHeight="1" x14ac:dyDescent="0.35">
      <c r="A95" s="49"/>
      <c r="B95" s="49"/>
      <c r="C95" s="49"/>
      <c r="D95" s="49"/>
      <c r="E95" s="49"/>
      <c r="F95" s="49"/>
      <c r="G95" s="50" t="e">
        <f>VLOOKUP($A95,'Liste de produits types'!$A$2:$E$142,2,FALSE)</f>
        <v>#N/A</v>
      </c>
      <c r="H95" s="50" t="e">
        <f>VLOOKUP($A95,'Liste de produits types'!$A$2:$E$142,4,FALSE)</f>
        <v>#N/A</v>
      </c>
      <c r="I95" s="50" t="e">
        <f>VLOOKUP($A95,'Liste de produits types'!$A$2:$E$142,5,FALSE)</f>
        <v>#N/A</v>
      </c>
      <c r="J95" s="7"/>
      <c r="K95" s="9"/>
    </row>
    <row r="96" spans="1:11" s="6" customFormat="1" ht="25.5" customHeight="1" x14ac:dyDescent="0.35">
      <c r="A96" s="49"/>
      <c r="B96" s="49"/>
      <c r="C96" s="49"/>
      <c r="D96" s="49"/>
      <c r="E96" s="49"/>
      <c r="F96" s="49"/>
      <c r="G96" s="50" t="e">
        <f>VLOOKUP($A96,'Liste de produits types'!$A$2:$E$142,2,FALSE)</f>
        <v>#N/A</v>
      </c>
      <c r="H96" s="50" t="e">
        <f>VLOOKUP($A96,'Liste de produits types'!$A$2:$E$142,4,FALSE)</f>
        <v>#N/A</v>
      </c>
      <c r="I96" s="50" t="e">
        <f>VLOOKUP($A96,'Liste de produits types'!$A$2:$E$142,5,FALSE)</f>
        <v>#N/A</v>
      </c>
      <c r="J96" s="7"/>
      <c r="K96" s="9"/>
    </row>
    <row r="97" spans="1:11" s="6" customFormat="1" ht="25.5" customHeight="1" x14ac:dyDescent="0.35">
      <c r="A97" s="49"/>
      <c r="B97" s="49"/>
      <c r="C97" s="49"/>
      <c r="D97" s="49"/>
      <c r="E97" s="49"/>
      <c r="F97" s="49"/>
      <c r="G97" s="50" t="e">
        <f>VLOOKUP($A97,'Liste de produits types'!$A$2:$E$142,2,FALSE)</f>
        <v>#N/A</v>
      </c>
      <c r="H97" s="50" t="e">
        <f>VLOOKUP($A97,'Liste de produits types'!$A$2:$E$142,4,FALSE)</f>
        <v>#N/A</v>
      </c>
      <c r="I97" s="50" t="e">
        <f>VLOOKUP($A97,'Liste de produits types'!$A$2:$E$142,5,FALSE)</f>
        <v>#N/A</v>
      </c>
      <c r="J97" s="7"/>
      <c r="K97" s="9"/>
    </row>
    <row r="98" spans="1:11" s="6" customFormat="1" ht="25.5" customHeight="1" x14ac:dyDescent="0.35">
      <c r="A98" s="49"/>
      <c r="B98" s="49"/>
      <c r="C98" s="49"/>
      <c r="D98" s="49"/>
      <c r="E98" s="49"/>
      <c r="F98" s="49"/>
      <c r="G98" s="50" t="e">
        <f>VLOOKUP($A98,'Liste de produits types'!$A$2:$E$142,2,FALSE)</f>
        <v>#N/A</v>
      </c>
      <c r="H98" s="50" t="e">
        <f>VLOOKUP($A98,'Liste de produits types'!$A$2:$E$142,4,FALSE)</f>
        <v>#N/A</v>
      </c>
      <c r="I98" s="50" t="e">
        <f>VLOOKUP($A98,'Liste de produits types'!$A$2:$E$142,5,FALSE)</f>
        <v>#N/A</v>
      </c>
      <c r="J98" s="7"/>
      <c r="K98" s="9"/>
    </row>
    <row r="99" spans="1:11" s="6" customFormat="1" ht="25.5" customHeight="1" x14ac:dyDescent="0.35">
      <c r="A99" s="49"/>
      <c r="B99" s="49"/>
      <c r="C99" s="49"/>
      <c r="D99" s="49"/>
      <c r="E99" s="49"/>
      <c r="F99" s="49"/>
      <c r="G99" s="50" t="e">
        <f>VLOOKUP($A99,'Liste de produits types'!$A$2:$E$142,2,FALSE)</f>
        <v>#N/A</v>
      </c>
      <c r="H99" s="50" t="e">
        <f>VLOOKUP($A99,'Liste de produits types'!$A$2:$E$142,4,FALSE)</f>
        <v>#N/A</v>
      </c>
      <c r="I99" s="50" t="e">
        <f>VLOOKUP($A99,'Liste de produits types'!$A$2:$E$142,5,FALSE)</f>
        <v>#N/A</v>
      </c>
      <c r="J99" s="7"/>
      <c r="K99" s="9"/>
    </row>
    <row r="100" spans="1:11" s="6" customFormat="1" ht="25.5" customHeight="1" x14ac:dyDescent="0.35">
      <c r="A100" s="49"/>
      <c r="B100" s="49"/>
      <c r="C100" s="49"/>
      <c r="D100" s="49"/>
      <c r="E100" s="49"/>
      <c r="F100" s="49"/>
      <c r="G100" s="50" t="e">
        <f>VLOOKUP($A100,'Liste de produits types'!$A$2:$E$142,2,FALSE)</f>
        <v>#N/A</v>
      </c>
      <c r="H100" s="50" t="e">
        <f>VLOOKUP($A100,'Liste de produits types'!$A$2:$E$142,4,FALSE)</f>
        <v>#N/A</v>
      </c>
      <c r="I100" s="50" t="e">
        <f>VLOOKUP($A100,'Liste de produits types'!$A$2:$E$142,5,FALSE)</f>
        <v>#N/A</v>
      </c>
      <c r="J100" s="7"/>
      <c r="K100" s="9"/>
    </row>
    <row r="101" spans="1:11" s="6" customFormat="1" ht="25.5" customHeight="1" x14ac:dyDescent="0.35">
      <c r="A101" s="49"/>
      <c r="B101" s="49"/>
      <c r="C101" s="49"/>
      <c r="D101" s="49"/>
      <c r="E101" s="49"/>
      <c r="F101" s="49"/>
      <c r="G101" s="50" t="e">
        <f>VLOOKUP($A101,'Liste de produits types'!$A$2:$E$142,2,FALSE)</f>
        <v>#N/A</v>
      </c>
      <c r="H101" s="50" t="e">
        <f>VLOOKUP($A101,'Liste de produits types'!$A$2:$E$142,4,FALSE)</f>
        <v>#N/A</v>
      </c>
      <c r="I101" s="50" t="e">
        <f>VLOOKUP($A101,'Liste de produits types'!$A$2:$E$142,5,FALSE)</f>
        <v>#N/A</v>
      </c>
      <c r="J101" s="7"/>
      <c r="K101" s="9"/>
    </row>
    <row r="102" spans="1:11" s="6" customFormat="1" ht="25.5" customHeight="1" x14ac:dyDescent="0.35">
      <c r="A102" s="49"/>
      <c r="B102" s="49"/>
      <c r="C102" s="49"/>
      <c r="D102" s="49"/>
      <c r="E102" s="49"/>
      <c r="F102" s="49"/>
      <c r="G102" s="50" t="e">
        <f>VLOOKUP($A102,'Liste de produits types'!$A$2:$E$142,2,FALSE)</f>
        <v>#N/A</v>
      </c>
      <c r="H102" s="50" t="e">
        <f>VLOOKUP($A102,'Liste de produits types'!$A$2:$E$142,4,FALSE)</f>
        <v>#N/A</v>
      </c>
      <c r="I102" s="50" t="e">
        <f>VLOOKUP($A102,'Liste de produits types'!$A$2:$E$142,5,FALSE)</f>
        <v>#N/A</v>
      </c>
      <c r="J102" s="7"/>
      <c r="K102" s="9"/>
    </row>
    <row r="103" spans="1:11" s="6" customFormat="1" ht="25.5" customHeight="1" x14ac:dyDescent="0.35">
      <c r="A103" s="49"/>
      <c r="B103" s="49"/>
      <c r="C103" s="49"/>
      <c r="D103" s="49"/>
      <c r="E103" s="49"/>
      <c r="F103" s="49"/>
      <c r="G103" s="50" t="e">
        <f>VLOOKUP($A103,'Liste de produits types'!$A$2:$E$142,2,FALSE)</f>
        <v>#N/A</v>
      </c>
      <c r="H103" s="50" t="e">
        <f>VLOOKUP($A103,'Liste de produits types'!$A$2:$E$142,4,FALSE)</f>
        <v>#N/A</v>
      </c>
      <c r="I103" s="50" t="e">
        <f>VLOOKUP($A103,'Liste de produits types'!$A$2:$E$142,5,FALSE)</f>
        <v>#N/A</v>
      </c>
      <c r="J103" s="7"/>
      <c r="K103" s="9"/>
    </row>
    <row r="104" spans="1:11" s="6" customFormat="1" ht="25.5" customHeight="1" x14ac:dyDescent="0.35">
      <c r="A104" s="49"/>
      <c r="B104" s="49"/>
      <c r="C104" s="49"/>
      <c r="D104" s="49"/>
      <c r="E104" s="49"/>
      <c r="F104" s="49"/>
      <c r="G104" s="50" t="e">
        <f>VLOOKUP($A104,'Liste de produits types'!$A$2:$E$142,2,FALSE)</f>
        <v>#N/A</v>
      </c>
      <c r="H104" s="50" t="e">
        <f>VLOOKUP($A104,'Liste de produits types'!$A$2:$E$142,4,FALSE)</f>
        <v>#N/A</v>
      </c>
      <c r="I104" s="50" t="e">
        <f>VLOOKUP($A104,'Liste de produits types'!$A$2:$E$142,5,FALSE)</f>
        <v>#N/A</v>
      </c>
      <c r="J104" s="7"/>
      <c r="K104" s="9"/>
    </row>
    <row r="105" spans="1:11" s="6" customFormat="1" ht="25.5" customHeight="1" x14ac:dyDescent="0.35">
      <c r="A105" s="49"/>
      <c r="B105" s="49"/>
      <c r="C105" s="49"/>
      <c r="D105" s="49"/>
      <c r="E105" s="49"/>
      <c r="F105" s="49"/>
      <c r="G105" s="50" t="e">
        <f>VLOOKUP($A105,'Liste de produits types'!$A$2:$E$142,2,FALSE)</f>
        <v>#N/A</v>
      </c>
      <c r="H105" s="50" t="e">
        <f>VLOOKUP($A105,'Liste de produits types'!$A$2:$E$142,4,FALSE)</f>
        <v>#N/A</v>
      </c>
      <c r="I105" s="50" t="e">
        <f>VLOOKUP($A105,'Liste de produits types'!$A$2:$E$142,5,FALSE)</f>
        <v>#N/A</v>
      </c>
      <c r="J105" s="7"/>
      <c r="K105" s="9"/>
    </row>
    <row r="106" spans="1:11" s="6" customFormat="1" ht="25.5" customHeight="1" x14ac:dyDescent="0.35">
      <c r="A106" s="49"/>
      <c r="B106" s="49"/>
      <c r="C106" s="49"/>
      <c r="D106" s="49"/>
      <c r="E106" s="49"/>
      <c r="F106" s="49"/>
      <c r="G106" s="50" t="e">
        <f>VLOOKUP($A106,'Liste de produits types'!$A$2:$E$142,2,FALSE)</f>
        <v>#N/A</v>
      </c>
      <c r="H106" s="50" t="e">
        <f>VLOOKUP($A106,'Liste de produits types'!$A$2:$E$142,4,FALSE)</f>
        <v>#N/A</v>
      </c>
      <c r="I106" s="50" t="e">
        <f>VLOOKUP($A106,'Liste de produits types'!$A$2:$E$142,5,FALSE)</f>
        <v>#N/A</v>
      </c>
      <c r="J106" s="7"/>
      <c r="K106" s="9"/>
    </row>
    <row r="107" spans="1:11" s="6" customFormat="1" ht="25.5" customHeight="1" x14ac:dyDescent="0.35">
      <c r="A107" s="49"/>
      <c r="B107" s="49"/>
      <c r="C107" s="49"/>
      <c r="D107" s="49"/>
      <c r="E107" s="49"/>
      <c r="F107" s="49"/>
      <c r="G107" s="50" t="e">
        <f>VLOOKUP($A107,'Liste de produits types'!$A$2:$E$142,2,FALSE)</f>
        <v>#N/A</v>
      </c>
      <c r="H107" s="50" t="e">
        <f>VLOOKUP($A107,'Liste de produits types'!$A$2:$E$142,4,FALSE)</f>
        <v>#N/A</v>
      </c>
      <c r="I107" s="50" t="e">
        <f>VLOOKUP($A107,'Liste de produits types'!$A$2:$E$142,5,FALSE)</f>
        <v>#N/A</v>
      </c>
      <c r="J107" s="7"/>
      <c r="K107" s="9"/>
    </row>
    <row r="108" spans="1:11" s="6" customFormat="1" ht="25.5" customHeight="1" x14ac:dyDescent="0.35">
      <c r="A108" s="49"/>
      <c r="B108" s="49"/>
      <c r="C108" s="49"/>
      <c r="D108" s="49"/>
      <c r="E108" s="49"/>
      <c r="F108" s="49"/>
      <c r="G108" s="50" t="e">
        <f>VLOOKUP($A108,'Liste de produits types'!$A$2:$E$142,2,FALSE)</f>
        <v>#N/A</v>
      </c>
      <c r="H108" s="50" t="e">
        <f>VLOOKUP($A108,'Liste de produits types'!$A$2:$E$142,4,FALSE)</f>
        <v>#N/A</v>
      </c>
      <c r="I108" s="50" t="e">
        <f>VLOOKUP($A108,'Liste de produits types'!$A$2:$E$142,5,FALSE)</f>
        <v>#N/A</v>
      </c>
      <c r="J108" s="7"/>
      <c r="K108" s="9"/>
    </row>
    <row r="109" spans="1:11" s="6" customFormat="1" ht="25.5" customHeight="1" x14ac:dyDescent="0.35">
      <c r="A109" s="49"/>
      <c r="B109" s="49"/>
      <c r="C109" s="49"/>
      <c r="D109" s="49"/>
      <c r="E109" s="49"/>
      <c r="F109" s="49"/>
      <c r="G109" s="50" t="e">
        <f>VLOOKUP($A109,'Liste de produits types'!$A$2:$E$142,2,FALSE)</f>
        <v>#N/A</v>
      </c>
      <c r="H109" s="50" t="e">
        <f>VLOOKUP($A109,'Liste de produits types'!$A$2:$E$142,4,FALSE)</f>
        <v>#N/A</v>
      </c>
      <c r="I109" s="50" t="e">
        <f>VLOOKUP($A109,'Liste de produits types'!$A$2:$E$142,5,FALSE)</f>
        <v>#N/A</v>
      </c>
      <c r="J109" s="7"/>
      <c r="K109" s="9"/>
    </row>
    <row r="110" spans="1:11" s="6" customFormat="1" ht="25.5" customHeight="1" x14ac:dyDescent="0.35">
      <c r="A110" s="49"/>
      <c r="B110" s="49"/>
      <c r="C110" s="49"/>
      <c r="D110" s="49"/>
      <c r="E110" s="49"/>
      <c r="F110" s="49"/>
      <c r="G110" s="50" t="e">
        <f>VLOOKUP($A110,'Liste de produits types'!$A$2:$E$142,2,FALSE)</f>
        <v>#N/A</v>
      </c>
      <c r="H110" s="50" t="e">
        <f>VLOOKUP($A110,'Liste de produits types'!$A$2:$E$142,4,FALSE)</f>
        <v>#N/A</v>
      </c>
      <c r="I110" s="50" t="e">
        <f>VLOOKUP($A110,'Liste de produits types'!$A$2:$E$142,5,FALSE)</f>
        <v>#N/A</v>
      </c>
      <c r="J110" s="7"/>
      <c r="K110" s="9"/>
    </row>
    <row r="111" spans="1:11" s="6" customFormat="1" ht="25.5" customHeight="1" x14ac:dyDescent="0.35">
      <c r="A111" s="49"/>
      <c r="B111" s="49"/>
      <c r="C111" s="49"/>
      <c r="D111" s="49"/>
      <c r="E111" s="49"/>
      <c r="F111" s="49"/>
      <c r="G111" s="50" t="e">
        <f>VLOOKUP($A111,'Liste de produits types'!$A$2:$E$142,2,FALSE)</f>
        <v>#N/A</v>
      </c>
      <c r="H111" s="50" t="e">
        <f>VLOOKUP($A111,'Liste de produits types'!$A$2:$E$142,4,FALSE)</f>
        <v>#N/A</v>
      </c>
      <c r="I111" s="50" t="e">
        <f>VLOOKUP($A111,'Liste de produits types'!$A$2:$E$142,5,FALSE)</f>
        <v>#N/A</v>
      </c>
      <c r="J111" s="7"/>
      <c r="K111" s="9"/>
    </row>
    <row r="112" spans="1:11" s="6" customFormat="1" ht="25.5" customHeight="1" x14ac:dyDescent="0.35">
      <c r="A112" s="49"/>
      <c r="B112" s="49"/>
      <c r="C112" s="49"/>
      <c r="D112" s="49"/>
      <c r="E112" s="49"/>
      <c r="F112" s="49"/>
      <c r="G112" s="50" t="e">
        <f>VLOOKUP($A112,'Liste de produits types'!$A$2:$E$142,2,FALSE)</f>
        <v>#N/A</v>
      </c>
      <c r="H112" s="50" t="e">
        <f>VLOOKUP($A112,'Liste de produits types'!$A$2:$E$142,4,FALSE)</f>
        <v>#N/A</v>
      </c>
      <c r="I112" s="50" t="e">
        <f>VLOOKUP($A112,'Liste de produits types'!$A$2:$E$142,5,FALSE)</f>
        <v>#N/A</v>
      </c>
      <c r="J112" s="7"/>
      <c r="K112" s="9"/>
    </row>
    <row r="113" spans="1:11" s="6" customFormat="1" ht="25.5" customHeight="1" x14ac:dyDescent="0.35">
      <c r="A113" s="49"/>
      <c r="B113" s="49"/>
      <c r="C113" s="49"/>
      <c r="D113" s="49"/>
      <c r="E113" s="49"/>
      <c r="F113" s="49"/>
      <c r="G113" s="50" t="e">
        <f>VLOOKUP($A113,'Liste de produits types'!$A$2:$E$142,2,FALSE)</f>
        <v>#N/A</v>
      </c>
      <c r="H113" s="50" t="e">
        <f>VLOOKUP($A113,'Liste de produits types'!$A$2:$E$142,4,FALSE)</f>
        <v>#N/A</v>
      </c>
      <c r="I113" s="50" t="e">
        <f>VLOOKUP($A113,'Liste de produits types'!$A$2:$E$142,5,FALSE)</f>
        <v>#N/A</v>
      </c>
      <c r="J113" s="7"/>
      <c r="K113" s="9"/>
    </row>
    <row r="114" spans="1:11" s="6" customFormat="1" ht="25.5" customHeight="1" x14ac:dyDescent="0.35">
      <c r="A114" s="49"/>
      <c r="B114" s="49"/>
      <c r="C114" s="49"/>
      <c r="D114" s="49"/>
      <c r="E114" s="49"/>
      <c r="F114" s="49"/>
      <c r="G114" s="50" t="e">
        <f>VLOOKUP($A114,'Liste de produits types'!$A$2:$E$142,2,FALSE)</f>
        <v>#N/A</v>
      </c>
      <c r="H114" s="50" t="e">
        <f>VLOOKUP($A114,'Liste de produits types'!$A$2:$E$142,4,FALSE)</f>
        <v>#N/A</v>
      </c>
      <c r="I114" s="50" t="e">
        <f>VLOOKUP($A114,'Liste de produits types'!$A$2:$E$142,5,FALSE)</f>
        <v>#N/A</v>
      </c>
      <c r="J114" s="7"/>
      <c r="K114" s="9"/>
    </row>
    <row r="115" spans="1:11" s="6" customFormat="1" ht="25.5" customHeight="1" x14ac:dyDescent="0.35">
      <c r="A115" s="49"/>
      <c r="B115" s="49"/>
      <c r="C115" s="49"/>
      <c r="D115" s="49"/>
      <c r="E115" s="49"/>
      <c r="F115" s="49"/>
      <c r="G115" s="50" t="e">
        <f>VLOOKUP($A115,'Liste de produits types'!$A$2:$E$142,2,FALSE)</f>
        <v>#N/A</v>
      </c>
      <c r="H115" s="50" t="e">
        <f>VLOOKUP($A115,'Liste de produits types'!$A$2:$E$142,4,FALSE)</f>
        <v>#N/A</v>
      </c>
      <c r="I115" s="50" t="e">
        <f>VLOOKUP($A115,'Liste de produits types'!$A$2:$E$142,5,FALSE)</f>
        <v>#N/A</v>
      </c>
      <c r="J115" s="7"/>
      <c r="K115" s="9"/>
    </row>
    <row r="116" spans="1:11" s="6" customFormat="1" ht="25.5" customHeight="1" x14ac:dyDescent="0.35">
      <c r="A116" s="49"/>
      <c r="B116" s="49"/>
      <c r="C116" s="49"/>
      <c r="D116" s="49"/>
      <c r="E116" s="49"/>
      <c r="F116" s="49"/>
      <c r="G116" s="50" t="e">
        <f>VLOOKUP($A116,'Liste de produits types'!$A$2:$E$142,2,FALSE)</f>
        <v>#N/A</v>
      </c>
      <c r="H116" s="50" t="e">
        <f>VLOOKUP($A116,'Liste de produits types'!$A$2:$E$142,4,FALSE)</f>
        <v>#N/A</v>
      </c>
      <c r="I116" s="50" t="e">
        <f>VLOOKUP($A116,'Liste de produits types'!$A$2:$E$142,5,FALSE)</f>
        <v>#N/A</v>
      </c>
      <c r="J116" s="7"/>
      <c r="K116" s="9"/>
    </row>
    <row r="117" spans="1:11" s="6" customFormat="1" ht="25.5" customHeight="1" x14ac:dyDescent="0.35">
      <c r="A117" s="49"/>
      <c r="B117" s="49"/>
      <c r="C117" s="49"/>
      <c r="D117" s="49"/>
      <c r="E117" s="49"/>
      <c r="F117" s="49"/>
      <c r="G117" s="50" t="e">
        <f>VLOOKUP($A117,'Liste de produits types'!$A$2:$E$142,2,FALSE)</f>
        <v>#N/A</v>
      </c>
      <c r="H117" s="50" t="e">
        <f>VLOOKUP($A117,'Liste de produits types'!$A$2:$E$142,4,FALSE)</f>
        <v>#N/A</v>
      </c>
      <c r="I117" s="50" t="e">
        <f>VLOOKUP($A117,'Liste de produits types'!$A$2:$E$142,5,FALSE)</f>
        <v>#N/A</v>
      </c>
      <c r="J117" s="7"/>
      <c r="K117" s="9"/>
    </row>
    <row r="118" spans="1:11" s="6" customFormat="1" ht="25.5" customHeight="1" x14ac:dyDescent="0.35">
      <c r="A118" s="49"/>
      <c r="B118" s="49"/>
      <c r="C118" s="49"/>
      <c r="D118" s="49"/>
      <c r="E118" s="49"/>
      <c r="F118" s="49"/>
      <c r="G118" s="50" t="e">
        <f>VLOOKUP($A118,'Liste de produits types'!$A$2:$E$142,2,FALSE)</f>
        <v>#N/A</v>
      </c>
      <c r="H118" s="50" t="e">
        <f>VLOOKUP($A118,'Liste de produits types'!$A$2:$E$142,4,FALSE)</f>
        <v>#N/A</v>
      </c>
      <c r="I118" s="50" t="e">
        <f>VLOOKUP($A118,'Liste de produits types'!$A$2:$E$142,5,FALSE)</f>
        <v>#N/A</v>
      </c>
      <c r="J118" s="7"/>
      <c r="K118" s="9"/>
    </row>
    <row r="119" spans="1:11" s="6" customFormat="1" ht="25.5" customHeight="1" x14ac:dyDescent="0.35">
      <c r="A119" s="49"/>
      <c r="B119" s="49"/>
      <c r="C119" s="49"/>
      <c r="D119" s="49"/>
      <c r="E119" s="49"/>
      <c r="F119" s="49"/>
      <c r="G119" s="50" t="e">
        <f>VLOOKUP($A119,'Liste de produits types'!$A$2:$E$142,2,FALSE)</f>
        <v>#N/A</v>
      </c>
      <c r="H119" s="50" t="e">
        <f>VLOOKUP($A119,'Liste de produits types'!$A$2:$E$142,4,FALSE)</f>
        <v>#N/A</v>
      </c>
      <c r="I119" s="50" t="e">
        <f>VLOOKUP($A119,'Liste de produits types'!$A$2:$E$142,5,FALSE)</f>
        <v>#N/A</v>
      </c>
      <c r="J119" s="7"/>
      <c r="K119" s="9"/>
    </row>
    <row r="120" spans="1:11" s="6" customFormat="1" ht="25.5" customHeight="1" x14ac:dyDescent="0.35">
      <c r="A120" s="49"/>
      <c r="B120" s="49"/>
      <c r="C120" s="49"/>
      <c r="D120" s="49"/>
      <c r="E120" s="49"/>
      <c r="F120" s="49"/>
      <c r="G120" s="50" t="e">
        <f>VLOOKUP($A120,'Liste de produits types'!$A$2:$E$142,2,FALSE)</f>
        <v>#N/A</v>
      </c>
      <c r="H120" s="50" t="e">
        <f>VLOOKUP($A120,'Liste de produits types'!$A$2:$E$142,4,FALSE)</f>
        <v>#N/A</v>
      </c>
      <c r="I120" s="50" t="e">
        <f>VLOOKUP($A120,'Liste de produits types'!$A$2:$E$142,5,FALSE)</f>
        <v>#N/A</v>
      </c>
      <c r="J120" s="7"/>
      <c r="K120" s="9"/>
    </row>
    <row r="121" spans="1:11" s="6" customFormat="1" ht="25.5" customHeight="1" x14ac:dyDescent="0.35">
      <c r="A121" s="49"/>
      <c r="B121" s="49"/>
      <c r="C121" s="49"/>
      <c r="D121" s="49"/>
      <c r="E121" s="49"/>
      <c r="F121" s="49"/>
      <c r="G121" s="50" t="e">
        <f>VLOOKUP($A121,'Liste de produits types'!$A$2:$E$142,2,FALSE)</f>
        <v>#N/A</v>
      </c>
      <c r="H121" s="50" t="e">
        <f>VLOOKUP($A121,'Liste de produits types'!$A$2:$E$142,4,FALSE)</f>
        <v>#N/A</v>
      </c>
      <c r="I121" s="50" t="e">
        <f>VLOOKUP($A121,'Liste de produits types'!$A$2:$E$142,5,FALSE)</f>
        <v>#N/A</v>
      </c>
      <c r="J121" s="7"/>
      <c r="K121" s="9"/>
    </row>
    <row r="122" spans="1:11" s="6" customFormat="1" ht="25.5" customHeight="1" x14ac:dyDescent="0.35">
      <c r="A122" s="49"/>
      <c r="B122" s="49"/>
      <c r="C122" s="49"/>
      <c r="D122" s="49"/>
      <c r="E122" s="49"/>
      <c r="F122" s="49"/>
      <c r="G122" s="50" t="e">
        <f>VLOOKUP($A122,'Liste de produits types'!$A$2:$E$142,2,FALSE)</f>
        <v>#N/A</v>
      </c>
      <c r="H122" s="50" t="e">
        <f>VLOOKUP($A122,'Liste de produits types'!$A$2:$E$142,4,FALSE)</f>
        <v>#N/A</v>
      </c>
      <c r="I122" s="50" t="e">
        <f>VLOOKUP($A122,'Liste de produits types'!$A$2:$E$142,5,FALSE)</f>
        <v>#N/A</v>
      </c>
      <c r="J122" s="7"/>
      <c r="K122" s="9"/>
    </row>
    <row r="123" spans="1:11" s="6" customFormat="1" ht="25.5" customHeight="1" x14ac:dyDescent="0.35">
      <c r="A123" s="49"/>
      <c r="B123" s="49"/>
      <c r="C123" s="49"/>
      <c r="D123" s="49"/>
      <c r="E123" s="49"/>
      <c r="F123" s="49"/>
      <c r="G123" s="50" t="e">
        <f>VLOOKUP($A123,'Liste de produits types'!$A$2:$E$142,2,FALSE)</f>
        <v>#N/A</v>
      </c>
      <c r="H123" s="50" t="e">
        <f>VLOOKUP($A123,'Liste de produits types'!$A$2:$E$142,4,FALSE)</f>
        <v>#N/A</v>
      </c>
      <c r="I123" s="50" t="e">
        <f>VLOOKUP($A123,'Liste de produits types'!$A$2:$E$142,5,FALSE)</f>
        <v>#N/A</v>
      </c>
      <c r="J123" s="7"/>
      <c r="K123" s="9"/>
    </row>
    <row r="124" spans="1:11" s="6" customFormat="1" ht="25.5" customHeight="1" x14ac:dyDescent="0.35">
      <c r="A124" s="49"/>
      <c r="B124" s="49"/>
      <c r="C124" s="49"/>
      <c r="D124" s="49"/>
      <c r="E124" s="49"/>
      <c r="F124" s="49"/>
      <c r="G124" s="50" t="e">
        <f>VLOOKUP($A124,'Liste de produits types'!$A$2:$E$142,2,FALSE)</f>
        <v>#N/A</v>
      </c>
      <c r="H124" s="50" t="e">
        <f>VLOOKUP($A124,'Liste de produits types'!$A$2:$E$142,4,FALSE)</f>
        <v>#N/A</v>
      </c>
      <c r="I124" s="50" t="e">
        <f>VLOOKUP($A124,'Liste de produits types'!$A$2:$E$142,5,FALSE)</f>
        <v>#N/A</v>
      </c>
      <c r="J124" s="7"/>
      <c r="K124" s="9"/>
    </row>
    <row r="125" spans="1:11" s="6" customFormat="1" ht="25.5" customHeight="1" x14ac:dyDescent="0.35">
      <c r="A125" s="49"/>
      <c r="B125" s="49"/>
      <c r="C125" s="49"/>
      <c r="D125" s="49"/>
      <c r="E125" s="49"/>
      <c r="F125" s="49"/>
      <c r="G125" s="50" t="e">
        <f>VLOOKUP($A125,'Liste de produits types'!$A$2:$E$142,2,FALSE)</f>
        <v>#N/A</v>
      </c>
      <c r="H125" s="50" t="e">
        <f>VLOOKUP($A125,'Liste de produits types'!$A$2:$E$142,4,FALSE)</f>
        <v>#N/A</v>
      </c>
      <c r="I125" s="50" t="e">
        <f>VLOOKUP($A125,'Liste de produits types'!$A$2:$E$142,5,FALSE)</f>
        <v>#N/A</v>
      </c>
      <c r="J125" s="7"/>
      <c r="K125" s="9"/>
    </row>
    <row r="126" spans="1:11" s="6" customFormat="1" ht="25.5" customHeight="1" x14ac:dyDescent="0.35">
      <c r="A126" s="49"/>
      <c r="B126" s="49"/>
      <c r="C126" s="49"/>
      <c r="D126" s="49"/>
      <c r="E126" s="49"/>
      <c r="F126" s="49"/>
      <c r="G126" s="50" t="e">
        <f>VLOOKUP($A126,'Liste de produits types'!$A$2:$E$142,2,FALSE)</f>
        <v>#N/A</v>
      </c>
      <c r="H126" s="50" t="e">
        <f>VLOOKUP($A126,'Liste de produits types'!$A$2:$E$142,4,FALSE)</f>
        <v>#N/A</v>
      </c>
      <c r="I126" s="50" t="e">
        <f>VLOOKUP($A126,'Liste de produits types'!$A$2:$E$142,5,FALSE)</f>
        <v>#N/A</v>
      </c>
      <c r="J126" s="7"/>
      <c r="K126" s="9"/>
    </row>
    <row r="127" spans="1:11" s="6" customFormat="1" ht="25.5" customHeight="1" x14ac:dyDescent="0.35">
      <c r="A127" s="49"/>
      <c r="B127" s="49"/>
      <c r="C127" s="49"/>
      <c r="D127" s="49"/>
      <c r="E127" s="49"/>
      <c r="F127" s="49"/>
      <c r="G127" s="50" t="e">
        <f>VLOOKUP($A127,'Liste de produits types'!$A$2:$E$142,2,FALSE)</f>
        <v>#N/A</v>
      </c>
      <c r="H127" s="50" t="e">
        <f>VLOOKUP($A127,'Liste de produits types'!$A$2:$E$142,4,FALSE)</f>
        <v>#N/A</v>
      </c>
      <c r="I127" s="50" t="e">
        <f>VLOOKUP($A127,'Liste de produits types'!$A$2:$E$142,5,FALSE)</f>
        <v>#N/A</v>
      </c>
      <c r="J127" s="7"/>
      <c r="K127" s="9"/>
    </row>
    <row r="128" spans="1:11" s="6" customFormat="1" ht="25.5" customHeight="1" x14ac:dyDescent="0.35">
      <c r="A128" s="49"/>
      <c r="B128" s="49"/>
      <c r="C128" s="49"/>
      <c r="D128" s="49"/>
      <c r="E128" s="49"/>
      <c r="F128" s="49"/>
      <c r="G128" s="50" t="e">
        <f>VLOOKUP($A128,'Liste de produits types'!$A$2:$E$142,2,FALSE)</f>
        <v>#N/A</v>
      </c>
      <c r="H128" s="50" t="e">
        <f>VLOOKUP($A128,'Liste de produits types'!$A$2:$E$142,4,FALSE)</f>
        <v>#N/A</v>
      </c>
      <c r="I128" s="50" t="e">
        <f>VLOOKUP($A128,'Liste de produits types'!$A$2:$E$142,5,FALSE)</f>
        <v>#N/A</v>
      </c>
      <c r="J128" s="7"/>
      <c r="K128" s="9"/>
    </row>
    <row r="129" spans="1:11" s="6" customFormat="1" ht="25.5" customHeight="1" x14ac:dyDescent="0.35">
      <c r="A129" s="49"/>
      <c r="B129" s="49"/>
      <c r="C129" s="49"/>
      <c r="D129" s="49"/>
      <c r="E129" s="49"/>
      <c r="F129" s="49"/>
      <c r="G129" s="50" t="e">
        <f>VLOOKUP($A129,'Liste de produits types'!$A$2:$E$142,2,FALSE)</f>
        <v>#N/A</v>
      </c>
      <c r="H129" s="50" t="e">
        <f>VLOOKUP($A129,'Liste de produits types'!$A$2:$E$142,4,FALSE)</f>
        <v>#N/A</v>
      </c>
      <c r="I129" s="50" t="e">
        <f>VLOOKUP($A129,'Liste de produits types'!$A$2:$E$142,5,FALSE)</f>
        <v>#N/A</v>
      </c>
      <c r="J129" s="7"/>
      <c r="K129" s="9"/>
    </row>
    <row r="130" spans="1:11" s="6" customFormat="1" ht="25.5" customHeight="1" x14ac:dyDescent="0.35">
      <c r="A130" s="49"/>
      <c r="B130" s="49"/>
      <c r="C130" s="49"/>
      <c r="D130" s="49"/>
      <c r="E130" s="49"/>
      <c r="F130" s="49"/>
      <c r="G130" s="50" t="e">
        <f>VLOOKUP($A130,'Liste de produits types'!$A$2:$E$142,2,FALSE)</f>
        <v>#N/A</v>
      </c>
      <c r="H130" s="50" t="e">
        <f>VLOOKUP($A130,'Liste de produits types'!$A$2:$E$142,4,FALSE)</f>
        <v>#N/A</v>
      </c>
      <c r="I130" s="50" t="e">
        <f>VLOOKUP($A130,'Liste de produits types'!$A$2:$E$142,5,FALSE)</f>
        <v>#N/A</v>
      </c>
      <c r="J130" s="7"/>
      <c r="K130" s="9"/>
    </row>
    <row r="131" spans="1:11" s="6" customFormat="1" ht="25.5" customHeight="1" x14ac:dyDescent="0.35">
      <c r="A131" s="49"/>
      <c r="B131" s="49"/>
      <c r="C131" s="49"/>
      <c r="D131" s="49"/>
      <c r="E131" s="49"/>
      <c r="F131" s="49"/>
      <c r="G131" s="50" t="e">
        <f>VLOOKUP($A131,'Liste de produits types'!$A$2:$E$142,2,FALSE)</f>
        <v>#N/A</v>
      </c>
      <c r="H131" s="50" t="e">
        <f>VLOOKUP($A131,'Liste de produits types'!$A$2:$E$142,4,FALSE)</f>
        <v>#N/A</v>
      </c>
      <c r="I131" s="50" t="e">
        <f>VLOOKUP($A131,'Liste de produits types'!$A$2:$E$142,5,FALSE)</f>
        <v>#N/A</v>
      </c>
      <c r="J131" s="7"/>
      <c r="K131" s="9"/>
    </row>
    <row r="132" spans="1:11" s="6" customFormat="1" ht="25.5" customHeight="1" x14ac:dyDescent="0.35">
      <c r="A132" s="49"/>
      <c r="B132" s="49"/>
      <c r="C132" s="49"/>
      <c r="D132" s="49"/>
      <c r="E132" s="49"/>
      <c r="F132" s="49"/>
      <c r="G132" s="50" t="e">
        <f>VLOOKUP($A132,'Liste de produits types'!$A$2:$E$142,2,FALSE)</f>
        <v>#N/A</v>
      </c>
      <c r="H132" s="50" t="e">
        <f>VLOOKUP($A132,'Liste de produits types'!$A$2:$E$142,4,FALSE)</f>
        <v>#N/A</v>
      </c>
      <c r="I132" s="50" t="e">
        <f>VLOOKUP($A132,'Liste de produits types'!$A$2:$E$142,5,FALSE)</f>
        <v>#N/A</v>
      </c>
      <c r="J132" s="7"/>
      <c r="K132" s="9"/>
    </row>
    <row r="133" spans="1:11" s="6" customFormat="1" ht="25.5" customHeight="1" x14ac:dyDescent="0.35">
      <c r="A133" s="49"/>
      <c r="B133" s="49"/>
      <c r="C133" s="49"/>
      <c r="D133" s="49"/>
      <c r="E133" s="49"/>
      <c r="F133" s="49"/>
      <c r="G133" s="50" t="e">
        <f>VLOOKUP($A133,'Liste de produits types'!$A$2:$E$142,2,FALSE)</f>
        <v>#N/A</v>
      </c>
      <c r="H133" s="50" t="e">
        <f>VLOOKUP($A133,'Liste de produits types'!$A$2:$E$142,4,FALSE)</f>
        <v>#N/A</v>
      </c>
      <c r="I133" s="50" t="e">
        <f>VLOOKUP($A133,'Liste de produits types'!$A$2:$E$142,5,FALSE)</f>
        <v>#N/A</v>
      </c>
      <c r="J133" s="7"/>
      <c r="K133" s="9"/>
    </row>
    <row r="134" spans="1:11" s="6" customFormat="1" ht="25.5" customHeight="1" x14ac:dyDescent="0.35">
      <c r="A134" s="49"/>
      <c r="B134" s="49"/>
      <c r="C134" s="49"/>
      <c r="D134" s="49"/>
      <c r="E134" s="49"/>
      <c r="F134" s="49"/>
      <c r="G134" s="50" t="e">
        <f>VLOOKUP($A134,'Liste de produits types'!$A$2:$E$142,2,FALSE)</f>
        <v>#N/A</v>
      </c>
      <c r="H134" s="50" t="e">
        <f>VLOOKUP($A134,'Liste de produits types'!$A$2:$E$142,4,FALSE)</f>
        <v>#N/A</v>
      </c>
      <c r="I134" s="50" t="e">
        <f>VLOOKUP($A134,'Liste de produits types'!$A$2:$E$142,5,FALSE)</f>
        <v>#N/A</v>
      </c>
      <c r="J134" s="7"/>
      <c r="K134" s="9"/>
    </row>
    <row r="135" spans="1:11" s="6" customFormat="1" ht="25.5" customHeight="1" x14ac:dyDescent="0.35">
      <c r="A135" s="49"/>
      <c r="B135" s="49"/>
      <c r="C135" s="49"/>
      <c r="D135" s="49"/>
      <c r="E135" s="49"/>
      <c r="F135" s="49"/>
      <c r="G135" s="50" t="e">
        <f>VLOOKUP($A135,'Liste de produits types'!$A$2:$E$142,2,FALSE)</f>
        <v>#N/A</v>
      </c>
      <c r="H135" s="50" t="e">
        <f>VLOOKUP($A135,'Liste de produits types'!$A$2:$E$142,4,FALSE)</f>
        <v>#N/A</v>
      </c>
      <c r="I135" s="50" t="e">
        <f>VLOOKUP($A135,'Liste de produits types'!$A$2:$E$142,5,FALSE)</f>
        <v>#N/A</v>
      </c>
      <c r="J135" s="7"/>
      <c r="K135" s="9"/>
    </row>
    <row r="136" spans="1:11" s="6" customFormat="1" ht="25.5" customHeight="1" x14ac:dyDescent="0.35">
      <c r="A136" s="49"/>
      <c r="B136" s="49"/>
      <c r="C136" s="49"/>
      <c r="D136" s="49"/>
      <c r="E136" s="49"/>
      <c r="F136" s="49"/>
      <c r="G136" s="50" t="e">
        <f>VLOOKUP($A136,'Liste de produits types'!$A$2:$E$142,2,FALSE)</f>
        <v>#N/A</v>
      </c>
      <c r="H136" s="50" t="e">
        <f>VLOOKUP($A136,'Liste de produits types'!$A$2:$E$142,4,FALSE)</f>
        <v>#N/A</v>
      </c>
      <c r="I136" s="50" t="e">
        <f>VLOOKUP($A136,'Liste de produits types'!$A$2:$E$142,5,FALSE)</f>
        <v>#N/A</v>
      </c>
      <c r="J136" s="7"/>
      <c r="K136" s="9"/>
    </row>
    <row r="137" spans="1:11" s="6" customFormat="1" ht="25.5" customHeight="1" x14ac:dyDescent="0.35">
      <c r="A137" s="49"/>
      <c r="B137" s="49"/>
      <c r="C137" s="49"/>
      <c r="D137" s="49"/>
      <c r="E137" s="49"/>
      <c r="F137" s="49"/>
      <c r="G137" s="50" t="e">
        <f>VLOOKUP($A137,'Liste de produits types'!$A$2:$E$142,2,FALSE)</f>
        <v>#N/A</v>
      </c>
      <c r="H137" s="50" t="e">
        <f>VLOOKUP($A137,'Liste de produits types'!$A$2:$E$142,4,FALSE)</f>
        <v>#N/A</v>
      </c>
      <c r="I137" s="50" t="e">
        <f>VLOOKUP($A137,'Liste de produits types'!$A$2:$E$142,5,FALSE)</f>
        <v>#N/A</v>
      </c>
      <c r="J137" s="7"/>
      <c r="K137" s="9"/>
    </row>
    <row r="138" spans="1:11" s="6" customFormat="1" ht="25.5" customHeight="1" x14ac:dyDescent="0.35">
      <c r="A138" s="49"/>
      <c r="B138" s="49"/>
      <c r="C138" s="49"/>
      <c r="D138" s="49"/>
      <c r="E138" s="49"/>
      <c r="F138" s="49"/>
      <c r="G138" s="50" t="e">
        <f>VLOOKUP($A138,'Liste de produits types'!$A$2:$E$142,2,FALSE)</f>
        <v>#N/A</v>
      </c>
      <c r="H138" s="50" t="e">
        <f>VLOOKUP($A138,'Liste de produits types'!$A$2:$E$142,4,FALSE)</f>
        <v>#N/A</v>
      </c>
      <c r="I138" s="50" t="e">
        <f>VLOOKUP($A138,'Liste de produits types'!$A$2:$E$142,5,FALSE)</f>
        <v>#N/A</v>
      </c>
      <c r="J138" s="7"/>
      <c r="K138" s="9"/>
    </row>
    <row r="139" spans="1:11" s="6" customFormat="1" ht="25.5" customHeight="1" x14ac:dyDescent="0.35">
      <c r="A139" s="49"/>
      <c r="B139" s="49"/>
      <c r="C139" s="49"/>
      <c r="D139" s="49"/>
      <c r="E139" s="49"/>
      <c r="F139" s="49"/>
      <c r="G139" s="50" t="e">
        <f>VLOOKUP($A139,'Liste de produits types'!$A$2:$E$142,2,FALSE)</f>
        <v>#N/A</v>
      </c>
      <c r="H139" s="50" t="e">
        <f>VLOOKUP($A139,'Liste de produits types'!$A$2:$E$142,4,FALSE)</f>
        <v>#N/A</v>
      </c>
      <c r="I139" s="50" t="e">
        <f>VLOOKUP($A139,'Liste de produits types'!$A$2:$E$142,5,FALSE)</f>
        <v>#N/A</v>
      </c>
      <c r="J139" s="7"/>
      <c r="K139" s="9"/>
    </row>
    <row r="140" spans="1:11" s="6" customFormat="1" ht="25.5" customHeight="1" x14ac:dyDescent="0.35">
      <c r="A140" s="49"/>
      <c r="B140" s="49"/>
      <c r="C140" s="49"/>
      <c r="D140" s="49"/>
      <c r="E140" s="49"/>
      <c r="F140" s="49"/>
      <c r="G140" s="50" t="e">
        <f>VLOOKUP($A140,'Liste de produits types'!$A$2:$E$142,2,FALSE)</f>
        <v>#N/A</v>
      </c>
      <c r="H140" s="50" t="e">
        <f>VLOOKUP($A140,'Liste de produits types'!$A$2:$E$142,4,FALSE)</f>
        <v>#N/A</v>
      </c>
      <c r="I140" s="50" t="e">
        <f>VLOOKUP($A140,'Liste de produits types'!$A$2:$E$142,5,FALSE)</f>
        <v>#N/A</v>
      </c>
      <c r="J140" s="7"/>
      <c r="K140" s="9"/>
    </row>
    <row r="141" spans="1:11" s="6" customFormat="1" ht="25.5" customHeight="1" x14ac:dyDescent="0.35">
      <c r="A141" s="49"/>
      <c r="B141" s="49"/>
      <c r="C141" s="49"/>
      <c r="D141" s="49"/>
      <c r="E141" s="49"/>
      <c r="F141" s="49"/>
      <c r="G141" s="50" t="e">
        <f>VLOOKUP($A141,'Liste de produits types'!$A$2:$E$142,2,FALSE)</f>
        <v>#N/A</v>
      </c>
      <c r="H141" s="50" t="e">
        <f>VLOOKUP($A141,'Liste de produits types'!$A$2:$E$142,4,FALSE)</f>
        <v>#N/A</v>
      </c>
      <c r="I141" s="50" t="e">
        <f>VLOOKUP($A141,'Liste de produits types'!$A$2:$E$142,5,FALSE)</f>
        <v>#N/A</v>
      </c>
      <c r="J141" s="7"/>
      <c r="K141" s="9"/>
    </row>
    <row r="142" spans="1:11" s="6" customFormat="1" ht="25.5" customHeight="1" x14ac:dyDescent="0.35">
      <c r="A142" s="49"/>
      <c r="B142" s="49"/>
      <c r="C142" s="49"/>
      <c r="D142" s="49"/>
      <c r="E142" s="49"/>
      <c r="F142" s="49"/>
      <c r="G142" s="50" t="e">
        <f>VLOOKUP($A142,'Liste de produits types'!$A$2:$E$142,2,FALSE)</f>
        <v>#N/A</v>
      </c>
      <c r="H142" s="50" t="e">
        <f>VLOOKUP($A142,'Liste de produits types'!$A$2:$E$142,4,FALSE)</f>
        <v>#N/A</v>
      </c>
      <c r="I142" s="50" t="e">
        <f>VLOOKUP($A142,'Liste de produits types'!$A$2:$E$142,5,FALSE)</f>
        <v>#N/A</v>
      </c>
      <c r="J142" s="7"/>
      <c r="K142" s="9"/>
    </row>
    <row r="143" spans="1:11" s="6" customFormat="1" ht="25.5" customHeight="1" x14ac:dyDescent="0.35">
      <c r="A143" s="49"/>
      <c r="B143" s="49"/>
      <c r="C143" s="49"/>
      <c r="D143" s="49"/>
      <c r="E143" s="49"/>
      <c r="F143" s="49"/>
      <c r="G143" s="50" t="e">
        <f>VLOOKUP($A143,'Liste de produits types'!$A$2:$E$142,2,FALSE)</f>
        <v>#N/A</v>
      </c>
      <c r="H143" s="50" t="e">
        <f>VLOOKUP($A143,'Liste de produits types'!$A$2:$E$142,4,FALSE)</f>
        <v>#N/A</v>
      </c>
      <c r="I143" s="50" t="e">
        <f>VLOOKUP($A143,'Liste de produits types'!$A$2:$E$142,5,FALSE)</f>
        <v>#N/A</v>
      </c>
      <c r="J143" s="7"/>
      <c r="K143" s="9"/>
    </row>
    <row r="144" spans="1:11" s="6" customFormat="1" ht="25.5" customHeight="1" x14ac:dyDescent="0.35">
      <c r="A144" s="49"/>
      <c r="B144" s="49"/>
      <c r="C144" s="49"/>
      <c r="D144" s="49"/>
      <c r="E144" s="49"/>
      <c r="F144" s="49"/>
      <c r="G144" s="50" t="e">
        <f>VLOOKUP($A144,'Liste de produits types'!$A$2:$E$142,2,FALSE)</f>
        <v>#N/A</v>
      </c>
      <c r="H144" s="50" t="e">
        <f>VLOOKUP($A144,'Liste de produits types'!$A$2:$E$142,4,FALSE)</f>
        <v>#N/A</v>
      </c>
      <c r="I144" s="50" t="e">
        <f>VLOOKUP($A144,'Liste de produits types'!$A$2:$E$142,5,FALSE)</f>
        <v>#N/A</v>
      </c>
      <c r="J144" s="7"/>
      <c r="K144" s="9"/>
    </row>
    <row r="145" spans="1:11" s="6" customFormat="1" ht="25.5" customHeight="1" x14ac:dyDescent="0.35">
      <c r="A145" s="49"/>
      <c r="B145" s="49"/>
      <c r="C145" s="49"/>
      <c r="D145" s="49"/>
      <c r="E145" s="49"/>
      <c r="F145" s="49"/>
      <c r="G145" s="50" t="e">
        <f>VLOOKUP($A145,'Liste de produits types'!$A$2:$E$142,2,FALSE)</f>
        <v>#N/A</v>
      </c>
      <c r="H145" s="50" t="e">
        <f>VLOOKUP($A145,'Liste de produits types'!$A$2:$E$142,4,FALSE)</f>
        <v>#N/A</v>
      </c>
      <c r="I145" s="50" t="e">
        <f>VLOOKUP($A145,'Liste de produits types'!$A$2:$E$142,5,FALSE)</f>
        <v>#N/A</v>
      </c>
      <c r="J145" s="7"/>
      <c r="K145" s="9"/>
    </row>
    <row r="146" spans="1:11" s="6" customFormat="1" ht="25.5" customHeight="1" x14ac:dyDescent="0.35">
      <c r="A146" s="49"/>
      <c r="B146" s="49"/>
      <c r="C146" s="49"/>
      <c r="D146" s="49"/>
      <c r="E146" s="49"/>
      <c r="F146" s="49"/>
      <c r="G146" s="50" t="e">
        <f>VLOOKUP($A146,'Liste de produits types'!$A$2:$E$142,2,FALSE)</f>
        <v>#N/A</v>
      </c>
      <c r="H146" s="50" t="e">
        <f>VLOOKUP($A146,'Liste de produits types'!$A$2:$E$142,4,FALSE)</f>
        <v>#N/A</v>
      </c>
      <c r="I146" s="50" t="e">
        <f>VLOOKUP($A146,'Liste de produits types'!$A$2:$E$142,5,FALSE)</f>
        <v>#N/A</v>
      </c>
      <c r="J146" s="7"/>
      <c r="K146" s="9"/>
    </row>
    <row r="147" spans="1:11" s="6" customFormat="1" ht="25.5" customHeight="1" x14ac:dyDescent="0.35">
      <c r="A147" s="49"/>
      <c r="B147" s="49"/>
      <c r="C147" s="49"/>
      <c r="D147" s="49"/>
      <c r="E147" s="49"/>
      <c r="F147" s="49"/>
      <c r="G147" s="50" t="e">
        <f>VLOOKUP($A147,'Liste de produits types'!$A$2:$E$142,2,FALSE)</f>
        <v>#N/A</v>
      </c>
      <c r="H147" s="50" t="e">
        <f>VLOOKUP($A147,'Liste de produits types'!$A$2:$E$142,4,FALSE)</f>
        <v>#N/A</v>
      </c>
      <c r="I147" s="50" t="e">
        <f>VLOOKUP($A147,'Liste de produits types'!$A$2:$E$142,5,FALSE)</f>
        <v>#N/A</v>
      </c>
      <c r="J147" s="7"/>
      <c r="K147" s="9"/>
    </row>
    <row r="148" spans="1:11" s="6" customFormat="1" ht="25.5" customHeight="1" x14ac:dyDescent="0.35">
      <c r="A148" s="49"/>
      <c r="B148" s="49"/>
      <c r="C148" s="49"/>
      <c r="D148" s="49"/>
      <c r="E148" s="49"/>
      <c r="F148" s="49"/>
      <c r="G148" s="50" t="e">
        <f>VLOOKUP($A148,'Liste de produits types'!$A$2:$E$142,2,FALSE)</f>
        <v>#N/A</v>
      </c>
      <c r="H148" s="50" t="e">
        <f>VLOOKUP($A148,'Liste de produits types'!$A$2:$E$142,4,FALSE)</f>
        <v>#N/A</v>
      </c>
      <c r="I148" s="50" t="e">
        <f>VLOOKUP($A148,'Liste de produits types'!$A$2:$E$142,5,FALSE)</f>
        <v>#N/A</v>
      </c>
      <c r="J148" s="7"/>
      <c r="K148" s="9"/>
    </row>
    <row r="149" spans="1:11" s="6" customFormat="1" ht="25.5" customHeight="1" x14ac:dyDescent="0.35">
      <c r="A149" s="49"/>
      <c r="B149" s="49"/>
      <c r="C149" s="49"/>
      <c r="D149" s="49"/>
      <c r="E149" s="49"/>
      <c r="F149" s="49"/>
      <c r="G149" s="50" t="e">
        <f>VLOOKUP($A149,'Liste de produits types'!$A$2:$E$142,2,FALSE)</f>
        <v>#N/A</v>
      </c>
      <c r="H149" s="50" t="e">
        <f>VLOOKUP($A149,'Liste de produits types'!$A$2:$E$142,4,FALSE)</f>
        <v>#N/A</v>
      </c>
      <c r="I149" s="50" t="e">
        <f>VLOOKUP($A149,'Liste de produits types'!$A$2:$E$142,5,FALSE)</f>
        <v>#N/A</v>
      </c>
      <c r="J149" s="7"/>
      <c r="K149" s="9"/>
    </row>
    <row r="150" spans="1:11" s="6" customFormat="1" ht="25.5" customHeight="1" x14ac:dyDescent="0.35">
      <c r="A150" s="49"/>
      <c r="B150" s="49"/>
      <c r="C150" s="49"/>
      <c r="D150" s="49"/>
      <c r="E150" s="49"/>
      <c r="F150" s="49"/>
      <c r="G150" s="50" t="e">
        <f>VLOOKUP($A150,'Liste de produits types'!$A$2:$E$142,2,FALSE)</f>
        <v>#N/A</v>
      </c>
      <c r="H150" s="50" t="e">
        <f>VLOOKUP($A150,'Liste de produits types'!$A$2:$E$142,4,FALSE)</f>
        <v>#N/A</v>
      </c>
      <c r="I150" s="50" t="e">
        <f>VLOOKUP($A150,'Liste de produits types'!$A$2:$E$142,5,FALSE)</f>
        <v>#N/A</v>
      </c>
      <c r="J150" s="7"/>
      <c r="K150" s="9"/>
    </row>
    <row r="151" spans="1:11" s="6" customFormat="1" ht="25.5" customHeight="1" x14ac:dyDescent="0.35">
      <c r="A151" s="49"/>
      <c r="B151" s="49"/>
      <c r="C151" s="49"/>
      <c r="D151" s="49"/>
      <c r="E151" s="49"/>
      <c r="F151" s="49"/>
      <c r="G151" s="50" t="e">
        <f>VLOOKUP($A151,'Liste de produits types'!$A$2:$E$142,2,FALSE)</f>
        <v>#N/A</v>
      </c>
      <c r="H151" s="50" t="e">
        <f>VLOOKUP($A151,'Liste de produits types'!$A$2:$E$142,4,FALSE)</f>
        <v>#N/A</v>
      </c>
      <c r="I151" s="50" t="e">
        <f>VLOOKUP($A151,'Liste de produits types'!$A$2:$E$142,5,FALSE)</f>
        <v>#N/A</v>
      </c>
      <c r="J151" s="7"/>
      <c r="K151" s="9"/>
    </row>
    <row r="152" spans="1:11" s="6" customFormat="1" ht="25.5" customHeight="1" x14ac:dyDescent="0.35">
      <c r="A152" s="49"/>
      <c r="B152" s="49"/>
      <c r="C152" s="49"/>
      <c r="D152" s="49"/>
      <c r="E152" s="49"/>
      <c r="F152" s="49"/>
      <c r="G152" s="50" t="e">
        <f>VLOOKUP($A152,'Liste de produits types'!$A$2:$E$142,2,FALSE)</f>
        <v>#N/A</v>
      </c>
      <c r="H152" s="50" t="e">
        <f>VLOOKUP($A152,'Liste de produits types'!$A$2:$E$142,4,FALSE)</f>
        <v>#N/A</v>
      </c>
      <c r="I152" s="50" t="e">
        <f>VLOOKUP($A152,'Liste de produits types'!$A$2:$E$142,5,FALSE)</f>
        <v>#N/A</v>
      </c>
      <c r="J152" s="7"/>
      <c r="K152" s="9"/>
    </row>
    <row r="153" spans="1:11" s="6" customFormat="1" ht="25.5" customHeight="1" x14ac:dyDescent="0.35">
      <c r="A153" s="49"/>
      <c r="B153" s="49"/>
      <c r="C153" s="49"/>
      <c r="D153" s="49"/>
      <c r="E153" s="49"/>
      <c r="F153" s="49"/>
      <c r="G153" s="50" t="e">
        <f>VLOOKUP($A153,'Liste de produits types'!$A$2:$E$142,2,FALSE)</f>
        <v>#N/A</v>
      </c>
      <c r="H153" s="50" t="e">
        <f>VLOOKUP($A153,'Liste de produits types'!$A$2:$E$142,4,FALSE)</f>
        <v>#N/A</v>
      </c>
      <c r="I153" s="50" t="e">
        <f>VLOOKUP($A153,'Liste de produits types'!$A$2:$E$142,5,FALSE)</f>
        <v>#N/A</v>
      </c>
      <c r="J153" s="7"/>
      <c r="K153" s="9"/>
    </row>
    <row r="154" spans="1:11" s="6" customFormat="1" ht="25.5" customHeight="1" x14ac:dyDescent="0.35">
      <c r="A154" s="49"/>
      <c r="B154" s="49"/>
      <c r="C154" s="49"/>
      <c r="D154" s="49"/>
      <c r="E154" s="49"/>
      <c r="F154" s="49"/>
      <c r="G154" s="50" t="e">
        <f>VLOOKUP($A154,'Liste de produits types'!$A$2:$E$142,2,FALSE)</f>
        <v>#N/A</v>
      </c>
      <c r="H154" s="50" t="e">
        <f>VLOOKUP($A154,'Liste de produits types'!$A$2:$E$142,4,FALSE)</f>
        <v>#N/A</v>
      </c>
      <c r="I154" s="50" t="e">
        <f>VLOOKUP($A154,'Liste de produits types'!$A$2:$E$142,5,FALSE)</f>
        <v>#N/A</v>
      </c>
      <c r="J154" s="7"/>
      <c r="K154" s="9"/>
    </row>
    <row r="155" spans="1:11" s="6" customFormat="1" ht="25.5" customHeight="1" x14ac:dyDescent="0.35">
      <c r="A155" s="49"/>
      <c r="B155" s="49"/>
      <c r="C155" s="49"/>
      <c r="D155" s="49"/>
      <c r="E155" s="49"/>
      <c r="F155" s="49"/>
      <c r="G155" s="50" t="e">
        <f>VLOOKUP($A155,'Liste de produits types'!$A$2:$E$142,2,FALSE)</f>
        <v>#N/A</v>
      </c>
      <c r="H155" s="50" t="e">
        <f>VLOOKUP($A155,'Liste de produits types'!$A$2:$E$142,4,FALSE)</f>
        <v>#N/A</v>
      </c>
      <c r="I155" s="50" t="e">
        <f>VLOOKUP($A155,'Liste de produits types'!$A$2:$E$142,5,FALSE)</f>
        <v>#N/A</v>
      </c>
      <c r="J155" s="7"/>
      <c r="K155" s="9"/>
    </row>
    <row r="156" spans="1:11" s="6" customFormat="1" ht="25.5" customHeight="1" x14ac:dyDescent="0.35">
      <c r="A156" s="49"/>
      <c r="B156" s="49"/>
      <c r="C156" s="49"/>
      <c r="D156" s="49"/>
      <c r="E156" s="49"/>
      <c r="F156" s="49"/>
      <c r="G156" s="50" t="e">
        <f>VLOOKUP($A156,'Liste de produits types'!$A$2:$E$142,2,FALSE)</f>
        <v>#N/A</v>
      </c>
      <c r="H156" s="50" t="e">
        <f>VLOOKUP($A156,'Liste de produits types'!$A$2:$E$142,4,FALSE)</f>
        <v>#N/A</v>
      </c>
      <c r="I156" s="50" t="e">
        <f>VLOOKUP($A156,'Liste de produits types'!$A$2:$E$142,5,FALSE)</f>
        <v>#N/A</v>
      </c>
      <c r="J156" s="7"/>
      <c r="K156" s="9"/>
    </row>
    <row r="157" spans="1:11" s="6" customFormat="1" ht="25.5" customHeight="1" x14ac:dyDescent="0.35">
      <c r="A157" s="49"/>
      <c r="B157" s="49"/>
      <c r="C157" s="49"/>
      <c r="D157" s="49"/>
      <c r="E157" s="49"/>
      <c r="F157" s="49"/>
      <c r="G157" s="50" t="e">
        <f>VLOOKUP($A157,'Liste de produits types'!$A$2:$E$142,2,FALSE)</f>
        <v>#N/A</v>
      </c>
      <c r="H157" s="50" t="e">
        <f>VLOOKUP($A157,'Liste de produits types'!$A$2:$E$142,4,FALSE)</f>
        <v>#N/A</v>
      </c>
      <c r="I157" s="50" t="e">
        <f>VLOOKUP($A157,'Liste de produits types'!$A$2:$E$142,5,FALSE)</f>
        <v>#N/A</v>
      </c>
      <c r="J157" s="7"/>
      <c r="K157" s="9"/>
    </row>
    <row r="158" spans="1:11" s="6" customFormat="1" ht="25.5" customHeight="1" x14ac:dyDescent="0.35">
      <c r="A158" s="49"/>
      <c r="B158" s="49"/>
      <c r="C158" s="49"/>
      <c r="D158" s="49"/>
      <c r="E158" s="49"/>
      <c r="F158" s="49"/>
      <c r="G158" s="50" t="e">
        <f>VLOOKUP($A158,'Liste de produits types'!$A$2:$E$142,2,FALSE)</f>
        <v>#N/A</v>
      </c>
      <c r="H158" s="50" t="e">
        <f>VLOOKUP($A158,'Liste de produits types'!$A$2:$E$142,4,FALSE)</f>
        <v>#N/A</v>
      </c>
      <c r="I158" s="50" t="e">
        <f>VLOOKUP($A158,'Liste de produits types'!$A$2:$E$142,5,FALSE)</f>
        <v>#N/A</v>
      </c>
      <c r="J158" s="7"/>
      <c r="K158" s="9"/>
    </row>
    <row r="159" spans="1:11" s="6" customFormat="1" ht="25.5" customHeight="1" x14ac:dyDescent="0.35">
      <c r="A159" s="49"/>
      <c r="B159" s="49"/>
      <c r="C159" s="49"/>
      <c r="D159" s="49"/>
      <c r="E159" s="49"/>
      <c r="F159" s="49"/>
      <c r="G159" s="50" t="e">
        <f>VLOOKUP($A159,'Liste de produits types'!$A$2:$E$142,2,FALSE)</f>
        <v>#N/A</v>
      </c>
      <c r="H159" s="50" t="e">
        <f>VLOOKUP($A159,'Liste de produits types'!$A$2:$E$142,4,FALSE)</f>
        <v>#N/A</v>
      </c>
      <c r="I159" s="50" t="e">
        <f>VLOOKUP($A159,'Liste de produits types'!$A$2:$E$142,5,FALSE)</f>
        <v>#N/A</v>
      </c>
      <c r="J159" s="7"/>
      <c r="K159" s="9"/>
    </row>
    <row r="160" spans="1:11" s="6" customFormat="1" ht="25.5" customHeight="1" x14ac:dyDescent="0.35">
      <c r="A160" s="49"/>
      <c r="B160" s="49"/>
      <c r="C160" s="49"/>
      <c r="D160" s="49"/>
      <c r="E160" s="49"/>
      <c r="F160" s="49"/>
      <c r="G160" s="50" t="e">
        <f>VLOOKUP($A160,'Liste de produits types'!$A$2:$E$142,2,FALSE)</f>
        <v>#N/A</v>
      </c>
      <c r="H160" s="50" t="e">
        <f>VLOOKUP($A160,'Liste de produits types'!$A$2:$E$142,4,FALSE)</f>
        <v>#N/A</v>
      </c>
      <c r="I160" s="50" t="e">
        <f>VLOOKUP($A160,'Liste de produits types'!$A$2:$E$142,5,FALSE)</f>
        <v>#N/A</v>
      </c>
      <c r="J160" s="7"/>
      <c r="K160" s="9"/>
    </row>
    <row r="161" spans="1:11" s="6" customFormat="1" ht="25.5" customHeight="1" x14ac:dyDescent="0.35">
      <c r="A161" s="49"/>
      <c r="B161" s="49"/>
      <c r="C161" s="49"/>
      <c r="D161" s="49"/>
      <c r="E161" s="49"/>
      <c r="F161" s="49"/>
      <c r="G161" s="50" t="e">
        <f>VLOOKUP($A161,'Liste de produits types'!$A$2:$E$142,2,FALSE)</f>
        <v>#N/A</v>
      </c>
      <c r="H161" s="50" t="e">
        <f>VLOOKUP($A161,'Liste de produits types'!$A$2:$E$142,4,FALSE)</f>
        <v>#N/A</v>
      </c>
      <c r="I161" s="50" t="e">
        <f>VLOOKUP($A161,'Liste de produits types'!$A$2:$E$142,5,FALSE)</f>
        <v>#N/A</v>
      </c>
      <c r="J161" s="7"/>
      <c r="K161" s="9"/>
    </row>
    <row r="162" spans="1:11" s="6" customFormat="1" ht="25.5" customHeight="1" x14ac:dyDescent="0.35">
      <c r="A162" s="49"/>
      <c r="B162" s="49"/>
      <c r="C162" s="49"/>
      <c r="D162" s="49"/>
      <c r="E162" s="49"/>
      <c r="F162" s="49"/>
      <c r="G162" s="50" t="e">
        <f>VLOOKUP($A162,'Liste de produits types'!$A$2:$E$142,2,FALSE)</f>
        <v>#N/A</v>
      </c>
      <c r="H162" s="50" t="e">
        <f>VLOOKUP($A162,'Liste de produits types'!$A$2:$E$142,4,FALSE)</f>
        <v>#N/A</v>
      </c>
      <c r="I162" s="50" t="e">
        <f>VLOOKUP($A162,'Liste de produits types'!$A$2:$E$142,5,FALSE)</f>
        <v>#N/A</v>
      </c>
      <c r="J162" s="7"/>
      <c r="K162" s="9"/>
    </row>
    <row r="163" spans="1:11" s="6" customFormat="1" ht="25.5" customHeight="1" x14ac:dyDescent="0.35">
      <c r="A163" s="49"/>
      <c r="B163" s="49"/>
      <c r="C163" s="49"/>
      <c r="D163" s="49"/>
      <c r="E163" s="49"/>
      <c r="F163" s="49"/>
      <c r="G163" s="50" t="e">
        <f>VLOOKUP($A163,'Liste de produits types'!$A$2:$E$142,2,FALSE)</f>
        <v>#N/A</v>
      </c>
      <c r="H163" s="50" t="e">
        <f>VLOOKUP($A163,'Liste de produits types'!$A$2:$E$142,4,FALSE)</f>
        <v>#N/A</v>
      </c>
      <c r="I163" s="50" t="e">
        <f>VLOOKUP($A163,'Liste de produits types'!$A$2:$E$142,5,FALSE)</f>
        <v>#N/A</v>
      </c>
      <c r="J163" s="7"/>
      <c r="K163" s="9"/>
    </row>
    <row r="164" spans="1:11" s="6" customFormat="1" ht="25.5" customHeight="1" x14ac:dyDescent="0.35">
      <c r="A164" s="49"/>
      <c r="B164" s="49"/>
      <c r="C164" s="49"/>
      <c r="D164" s="49"/>
      <c r="E164" s="49"/>
      <c r="F164" s="49"/>
      <c r="G164" s="50" t="e">
        <f>VLOOKUP($A164,'Liste de produits types'!$A$2:$E$142,2,FALSE)</f>
        <v>#N/A</v>
      </c>
      <c r="H164" s="50" t="e">
        <f>VLOOKUP($A164,'Liste de produits types'!$A$2:$E$142,4,FALSE)</f>
        <v>#N/A</v>
      </c>
      <c r="I164" s="50" t="e">
        <f>VLOOKUP($A164,'Liste de produits types'!$A$2:$E$142,5,FALSE)</f>
        <v>#N/A</v>
      </c>
      <c r="J164" s="7"/>
      <c r="K164" s="9"/>
    </row>
    <row r="165" spans="1:11" s="6" customFormat="1" ht="25.5" customHeight="1" x14ac:dyDescent="0.35">
      <c r="A165" s="49"/>
      <c r="B165" s="49"/>
      <c r="C165" s="49"/>
      <c r="D165" s="49"/>
      <c r="E165" s="49"/>
      <c r="F165" s="49"/>
      <c r="G165" s="50" t="e">
        <f>VLOOKUP($A165,'Liste de produits types'!$A$2:$E$142,2,FALSE)</f>
        <v>#N/A</v>
      </c>
      <c r="H165" s="50" t="e">
        <f>VLOOKUP($A165,'Liste de produits types'!$A$2:$E$142,4,FALSE)</f>
        <v>#N/A</v>
      </c>
      <c r="I165" s="50" t="e">
        <f>VLOOKUP($A165,'Liste de produits types'!$A$2:$E$142,5,FALSE)</f>
        <v>#N/A</v>
      </c>
      <c r="J165" s="7"/>
      <c r="K165" s="9"/>
    </row>
    <row r="166" spans="1:11" s="6" customFormat="1" ht="25.5" customHeight="1" x14ac:dyDescent="0.35">
      <c r="A166" s="49"/>
      <c r="B166" s="49"/>
      <c r="C166" s="49"/>
      <c r="D166" s="49"/>
      <c r="E166" s="49"/>
      <c r="F166" s="49"/>
      <c r="G166" s="50" t="e">
        <f>VLOOKUP($A166,'Liste de produits types'!$A$2:$E$142,2,FALSE)</f>
        <v>#N/A</v>
      </c>
      <c r="H166" s="50" t="e">
        <f>VLOOKUP($A166,'Liste de produits types'!$A$2:$E$142,4,FALSE)</f>
        <v>#N/A</v>
      </c>
      <c r="I166" s="50" t="e">
        <f>VLOOKUP($A166,'Liste de produits types'!$A$2:$E$142,5,FALSE)</f>
        <v>#N/A</v>
      </c>
      <c r="J166" s="7"/>
      <c r="K166" s="9"/>
    </row>
    <row r="167" spans="1:11" s="6" customFormat="1" ht="25.5" customHeight="1" x14ac:dyDescent="0.35">
      <c r="A167" s="49"/>
      <c r="B167" s="49"/>
      <c r="C167" s="49"/>
      <c r="D167" s="49"/>
      <c r="E167" s="49"/>
      <c r="F167" s="49"/>
      <c r="G167" s="50" t="e">
        <f>VLOOKUP($A167,'Liste de produits types'!$A$2:$E$142,2,FALSE)</f>
        <v>#N/A</v>
      </c>
      <c r="H167" s="50" t="e">
        <f>VLOOKUP($A167,'Liste de produits types'!$A$2:$E$142,4,FALSE)</f>
        <v>#N/A</v>
      </c>
      <c r="I167" s="50" t="e">
        <f>VLOOKUP($A167,'Liste de produits types'!$A$2:$E$142,5,FALSE)</f>
        <v>#N/A</v>
      </c>
      <c r="J167" s="7"/>
      <c r="K167" s="9"/>
    </row>
    <row r="168" spans="1:11" s="6" customFormat="1" ht="25.5" customHeight="1" x14ac:dyDescent="0.35">
      <c r="A168" s="49"/>
      <c r="B168" s="49"/>
      <c r="C168" s="49"/>
      <c r="D168" s="49"/>
      <c r="E168" s="49"/>
      <c r="F168" s="49"/>
      <c r="G168" s="50" t="e">
        <f>VLOOKUP($A168,'Liste de produits types'!$A$2:$E$142,2,FALSE)</f>
        <v>#N/A</v>
      </c>
      <c r="H168" s="50" t="e">
        <f>VLOOKUP($A168,'Liste de produits types'!$A$2:$E$142,4,FALSE)</f>
        <v>#N/A</v>
      </c>
      <c r="I168" s="50" t="e">
        <f>VLOOKUP($A168,'Liste de produits types'!$A$2:$E$142,5,FALSE)</f>
        <v>#N/A</v>
      </c>
      <c r="J168" s="7"/>
      <c r="K168" s="9"/>
    </row>
    <row r="169" spans="1:11" s="6" customFormat="1" ht="25.5" customHeight="1" x14ac:dyDescent="0.35">
      <c r="A169" s="49"/>
      <c r="B169" s="49"/>
      <c r="C169" s="49"/>
      <c r="D169" s="49"/>
      <c r="E169" s="49"/>
      <c r="F169" s="49"/>
      <c r="G169" s="50" t="e">
        <f>VLOOKUP($A169,'Liste de produits types'!$A$2:$E$142,2,FALSE)</f>
        <v>#N/A</v>
      </c>
      <c r="H169" s="50" t="e">
        <f>VLOOKUP($A169,'Liste de produits types'!$A$2:$E$142,4,FALSE)</f>
        <v>#N/A</v>
      </c>
      <c r="I169" s="50" t="e">
        <f>VLOOKUP($A169,'Liste de produits types'!$A$2:$E$142,5,FALSE)</f>
        <v>#N/A</v>
      </c>
      <c r="J169" s="7"/>
      <c r="K169" s="9"/>
    </row>
    <row r="170" spans="1:11" s="6" customFormat="1" ht="25.5" customHeight="1" x14ac:dyDescent="0.35">
      <c r="A170" s="49"/>
      <c r="B170" s="49"/>
      <c r="C170" s="49"/>
      <c r="D170" s="49"/>
      <c r="E170" s="49"/>
      <c r="F170" s="49"/>
      <c r="G170" s="50" t="e">
        <f>VLOOKUP($A170,'Liste de produits types'!$A$2:$E$142,2,FALSE)</f>
        <v>#N/A</v>
      </c>
      <c r="H170" s="50" t="e">
        <f>VLOOKUP($A170,'Liste de produits types'!$A$2:$E$142,4,FALSE)</f>
        <v>#N/A</v>
      </c>
      <c r="I170" s="50" t="e">
        <f>VLOOKUP($A170,'Liste de produits types'!$A$2:$E$142,5,FALSE)</f>
        <v>#N/A</v>
      </c>
      <c r="J170" s="7"/>
      <c r="K170" s="9"/>
    </row>
    <row r="171" spans="1:11" s="6" customFormat="1" ht="25.5" customHeight="1" x14ac:dyDescent="0.35">
      <c r="A171" s="49"/>
      <c r="B171" s="49"/>
      <c r="C171" s="49"/>
      <c r="D171" s="49"/>
      <c r="E171" s="49"/>
      <c r="F171" s="49"/>
      <c r="G171" s="50" t="e">
        <f>VLOOKUP($A171,'Liste de produits types'!$A$2:$E$142,2,FALSE)</f>
        <v>#N/A</v>
      </c>
      <c r="H171" s="50" t="e">
        <f>VLOOKUP($A171,'Liste de produits types'!$A$2:$E$142,4,FALSE)</f>
        <v>#N/A</v>
      </c>
      <c r="I171" s="50" t="e">
        <f>VLOOKUP($A171,'Liste de produits types'!$A$2:$E$142,5,FALSE)</f>
        <v>#N/A</v>
      </c>
      <c r="J171" s="7"/>
      <c r="K171" s="9"/>
    </row>
    <row r="172" spans="1:11" s="6" customFormat="1" ht="25.5" customHeight="1" x14ac:dyDescent="0.35">
      <c r="A172" s="49"/>
      <c r="B172" s="49"/>
      <c r="C172" s="49"/>
      <c r="D172" s="49"/>
      <c r="E172" s="49"/>
      <c r="F172" s="49"/>
      <c r="G172" s="50" t="e">
        <f>VLOOKUP($A172,'Liste de produits types'!$A$2:$E$142,2,FALSE)</f>
        <v>#N/A</v>
      </c>
      <c r="H172" s="50" t="e">
        <f>VLOOKUP($A172,'Liste de produits types'!$A$2:$E$142,4,FALSE)</f>
        <v>#N/A</v>
      </c>
      <c r="I172" s="50" t="e">
        <f>VLOOKUP($A172,'Liste de produits types'!$A$2:$E$142,5,FALSE)</f>
        <v>#N/A</v>
      </c>
      <c r="J172" s="7"/>
      <c r="K172" s="9"/>
    </row>
    <row r="173" spans="1:11" s="6" customFormat="1" ht="25.5" customHeight="1" x14ac:dyDescent="0.35">
      <c r="A173" s="49"/>
      <c r="B173" s="49"/>
      <c r="C173" s="49"/>
      <c r="D173" s="49"/>
      <c r="E173" s="49"/>
      <c r="F173" s="49"/>
      <c r="G173" s="50" t="e">
        <f>VLOOKUP($A173,'Liste de produits types'!$A$2:$E$142,2,FALSE)</f>
        <v>#N/A</v>
      </c>
      <c r="H173" s="50" t="e">
        <f>VLOOKUP($A173,'Liste de produits types'!$A$2:$E$142,4,FALSE)</f>
        <v>#N/A</v>
      </c>
      <c r="I173" s="50" t="e">
        <f>VLOOKUP($A173,'Liste de produits types'!$A$2:$E$142,5,FALSE)</f>
        <v>#N/A</v>
      </c>
      <c r="J173" s="7"/>
      <c r="K173" s="9"/>
    </row>
    <row r="174" spans="1:11" s="6" customFormat="1" ht="25.5" customHeight="1" x14ac:dyDescent="0.35">
      <c r="A174" s="49"/>
      <c r="B174" s="49"/>
      <c r="C174" s="49"/>
      <c r="D174" s="49"/>
      <c r="E174" s="49"/>
      <c r="F174" s="49"/>
      <c r="G174" s="50" t="e">
        <f>VLOOKUP($A174,'Liste de produits types'!$A$2:$E$142,2,FALSE)</f>
        <v>#N/A</v>
      </c>
      <c r="H174" s="50" t="e">
        <f>VLOOKUP($A174,'Liste de produits types'!$A$2:$E$142,4,FALSE)</f>
        <v>#N/A</v>
      </c>
      <c r="I174" s="50" t="e">
        <f>VLOOKUP($A174,'Liste de produits types'!$A$2:$E$142,5,FALSE)</f>
        <v>#N/A</v>
      </c>
      <c r="J174" s="7"/>
      <c r="K174" s="9"/>
    </row>
    <row r="175" spans="1:11" s="6" customFormat="1" ht="25.5" customHeight="1" x14ac:dyDescent="0.35">
      <c r="A175" s="49"/>
      <c r="B175" s="49"/>
      <c r="C175" s="49"/>
      <c r="D175" s="49"/>
      <c r="E175" s="49"/>
      <c r="F175" s="49"/>
      <c r="G175" s="50" t="e">
        <f>VLOOKUP($A175,'Liste de produits types'!$A$2:$E$142,2,FALSE)</f>
        <v>#N/A</v>
      </c>
      <c r="H175" s="50" t="e">
        <f>VLOOKUP($A175,'Liste de produits types'!$A$2:$E$142,4,FALSE)</f>
        <v>#N/A</v>
      </c>
      <c r="I175" s="50" t="e">
        <f>VLOOKUP($A175,'Liste de produits types'!$A$2:$E$142,5,FALSE)</f>
        <v>#N/A</v>
      </c>
      <c r="J175" s="7"/>
      <c r="K175" s="9"/>
    </row>
    <row r="176" spans="1:11" s="6" customFormat="1" ht="25.5" customHeight="1" x14ac:dyDescent="0.35">
      <c r="A176" s="49"/>
      <c r="B176" s="49"/>
      <c r="C176" s="49"/>
      <c r="D176" s="49"/>
      <c r="E176" s="49"/>
      <c r="F176" s="49"/>
      <c r="G176" s="50" t="e">
        <f>VLOOKUP($A176,'Liste de produits types'!$A$2:$E$142,2,FALSE)</f>
        <v>#N/A</v>
      </c>
      <c r="H176" s="50" t="e">
        <f>VLOOKUP($A176,'Liste de produits types'!$A$2:$E$142,4,FALSE)</f>
        <v>#N/A</v>
      </c>
      <c r="I176" s="50" t="e">
        <f>VLOOKUP($A176,'Liste de produits types'!$A$2:$E$142,5,FALSE)</f>
        <v>#N/A</v>
      </c>
      <c r="J176" s="7"/>
      <c r="K176" s="9"/>
    </row>
    <row r="177" spans="1:11" s="6" customFormat="1" ht="25.5" customHeight="1" x14ac:dyDescent="0.35">
      <c r="A177" s="49"/>
      <c r="B177" s="49"/>
      <c r="C177" s="49"/>
      <c r="D177" s="49"/>
      <c r="E177" s="49"/>
      <c r="F177" s="49"/>
      <c r="G177" s="50" t="e">
        <f>VLOOKUP($A177,'Liste de produits types'!$A$2:$E$142,2,FALSE)</f>
        <v>#N/A</v>
      </c>
      <c r="H177" s="50" t="e">
        <f>VLOOKUP($A177,'Liste de produits types'!$A$2:$E$142,4,FALSE)</f>
        <v>#N/A</v>
      </c>
      <c r="I177" s="50" t="e">
        <f>VLOOKUP($A177,'Liste de produits types'!$A$2:$E$142,5,FALSE)</f>
        <v>#N/A</v>
      </c>
      <c r="J177" s="7"/>
      <c r="K177" s="9"/>
    </row>
    <row r="178" spans="1:11" s="6" customFormat="1" ht="25.5" customHeight="1" x14ac:dyDescent="0.35">
      <c r="A178" s="49"/>
      <c r="B178" s="49"/>
      <c r="C178" s="49"/>
      <c r="D178" s="49"/>
      <c r="E178" s="49"/>
      <c r="F178" s="49"/>
      <c r="G178" s="50" t="e">
        <f>VLOOKUP($A178,'Liste de produits types'!$A$2:$E$142,2,FALSE)</f>
        <v>#N/A</v>
      </c>
      <c r="H178" s="50" t="e">
        <f>VLOOKUP($A178,'Liste de produits types'!$A$2:$E$142,4,FALSE)</f>
        <v>#N/A</v>
      </c>
      <c r="I178" s="50" t="e">
        <f>VLOOKUP($A178,'Liste de produits types'!$A$2:$E$142,5,FALSE)</f>
        <v>#N/A</v>
      </c>
      <c r="J178" s="7"/>
      <c r="K178" s="9"/>
    </row>
    <row r="179" spans="1:11" s="6" customFormat="1" ht="25.5" customHeight="1" x14ac:dyDescent="0.35">
      <c r="A179" s="49"/>
      <c r="B179" s="49"/>
      <c r="C179" s="49"/>
      <c r="D179" s="49"/>
      <c r="E179" s="49"/>
      <c r="F179" s="49"/>
      <c r="G179" s="50" t="e">
        <f>VLOOKUP($A179,'Liste de produits types'!$A$2:$E$142,2,FALSE)</f>
        <v>#N/A</v>
      </c>
      <c r="H179" s="50" t="e">
        <f>VLOOKUP($A179,'Liste de produits types'!$A$2:$E$142,4,FALSE)</f>
        <v>#N/A</v>
      </c>
      <c r="I179" s="50" t="e">
        <f>VLOOKUP($A179,'Liste de produits types'!$A$2:$E$142,5,FALSE)</f>
        <v>#N/A</v>
      </c>
      <c r="J179" s="7"/>
      <c r="K179" s="9"/>
    </row>
    <row r="180" spans="1:11" s="6" customFormat="1" ht="25.5" customHeight="1" x14ac:dyDescent="0.35">
      <c r="A180" s="49"/>
      <c r="B180" s="49"/>
      <c r="C180" s="49"/>
      <c r="D180" s="49"/>
      <c r="E180" s="49"/>
      <c r="F180" s="49"/>
      <c r="G180" s="50" t="e">
        <f>VLOOKUP($A180,'Liste de produits types'!$A$2:$E$142,2,FALSE)</f>
        <v>#N/A</v>
      </c>
      <c r="H180" s="50" t="e">
        <f>VLOOKUP($A180,'Liste de produits types'!$A$2:$E$142,4,FALSE)</f>
        <v>#N/A</v>
      </c>
      <c r="I180" s="50" t="e">
        <f>VLOOKUP($A180,'Liste de produits types'!$A$2:$E$142,5,FALSE)</f>
        <v>#N/A</v>
      </c>
      <c r="J180" s="7"/>
      <c r="K180" s="9"/>
    </row>
    <row r="181" spans="1:11" s="6" customFormat="1" ht="25.5" customHeight="1" x14ac:dyDescent="0.35">
      <c r="A181" s="49"/>
      <c r="B181" s="49"/>
      <c r="C181" s="49"/>
      <c r="D181" s="49"/>
      <c r="E181" s="49"/>
      <c r="F181" s="49"/>
      <c r="G181" s="50" t="e">
        <f>VLOOKUP($A181,'Liste de produits types'!$A$2:$E$142,2,FALSE)</f>
        <v>#N/A</v>
      </c>
      <c r="H181" s="50" t="e">
        <f>VLOOKUP($A181,'Liste de produits types'!$A$2:$E$142,4,FALSE)</f>
        <v>#N/A</v>
      </c>
      <c r="I181" s="50" t="e">
        <f>VLOOKUP($A181,'Liste de produits types'!$A$2:$E$142,5,FALSE)</f>
        <v>#N/A</v>
      </c>
      <c r="J181" s="7"/>
      <c r="K181" s="9"/>
    </row>
    <row r="182" spans="1:11" s="6" customFormat="1" ht="25.5" customHeight="1" x14ac:dyDescent="0.35">
      <c r="A182" s="49"/>
      <c r="B182" s="49"/>
      <c r="C182" s="49"/>
      <c r="D182" s="49"/>
      <c r="E182" s="49"/>
      <c r="F182" s="49"/>
      <c r="G182" s="50" t="e">
        <f>VLOOKUP($A182,'Liste de produits types'!$A$2:$E$142,2,FALSE)</f>
        <v>#N/A</v>
      </c>
      <c r="H182" s="50" t="e">
        <f>VLOOKUP($A182,'Liste de produits types'!$A$2:$E$142,4,FALSE)</f>
        <v>#N/A</v>
      </c>
      <c r="I182" s="50" t="e">
        <f>VLOOKUP($A182,'Liste de produits types'!$A$2:$E$142,5,FALSE)</f>
        <v>#N/A</v>
      </c>
      <c r="J182" s="7"/>
      <c r="K182" s="9"/>
    </row>
    <row r="183" spans="1:11" s="6" customFormat="1" ht="25.5" customHeight="1" x14ac:dyDescent="0.35">
      <c r="A183" s="49"/>
      <c r="B183" s="49"/>
      <c r="C183" s="49"/>
      <c r="D183" s="49"/>
      <c r="E183" s="49"/>
      <c r="F183" s="49"/>
      <c r="G183" s="50" t="e">
        <f>VLOOKUP($A183,'Liste de produits types'!$A$2:$E$142,2,FALSE)</f>
        <v>#N/A</v>
      </c>
      <c r="H183" s="50" t="e">
        <f>VLOOKUP($A183,'Liste de produits types'!$A$2:$E$142,4,FALSE)</f>
        <v>#N/A</v>
      </c>
      <c r="I183" s="50" t="e">
        <f>VLOOKUP($A183,'Liste de produits types'!$A$2:$E$142,5,FALSE)</f>
        <v>#N/A</v>
      </c>
      <c r="J183" s="7"/>
      <c r="K183" s="9"/>
    </row>
    <row r="184" spans="1:11" s="6" customFormat="1" ht="25.5" customHeight="1" x14ac:dyDescent="0.35">
      <c r="A184" s="49"/>
      <c r="B184" s="49"/>
      <c r="C184" s="49"/>
      <c r="D184" s="49"/>
      <c r="E184" s="49"/>
      <c r="F184" s="49"/>
      <c r="G184" s="50" t="e">
        <f>VLOOKUP($A184,'Liste de produits types'!$A$2:$E$142,2,FALSE)</f>
        <v>#N/A</v>
      </c>
      <c r="H184" s="50" t="e">
        <f>VLOOKUP($A184,'Liste de produits types'!$A$2:$E$142,4,FALSE)</f>
        <v>#N/A</v>
      </c>
      <c r="I184" s="50" t="e">
        <f>VLOOKUP($A184,'Liste de produits types'!$A$2:$E$142,5,FALSE)</f>
        <v>#N/A</v>
      </c>
      <c r="J184" s="7"/>
      <c r="K184" s="9"/>
    </row>
    <row r="185" spans="1:11" s="6" customFormat="1" ht="25.5" customHeight="1" x14ac:dyDescent="0.35">
      <c r="A185" s="49"/>
      <c r="B185" s="49"/>
      <c r="C185" s="49"/>
      <c r="D185" s="49"/>
      <c r="E185" s="49"/>
      <c r="F185" s="49"/>
      <c r="G185" s="50" t="e">
        <f>VLOOKUP($A185,'Liste de produits types'!$A$2:$E$142,2,FALSE)</f>
        <v>#N/A</v>
      </c>
      <c r="H185" s="50" t="e">
        <f>VLOOKUP($A185,'Liste de produits types'!$A$2:$E$142,4,FALSE)</f>
        <v>#N/A</v>
      </c>
      <c r="I185" s="50" t="e">
        <f>VLOOKUP($A185,'Liste de produits types'!$A$2:$E$142,5,FALSE)</f>
        <v>#N/A</v>
      </c>
      <c r="J185" s="7"/>
      <c r="K185" s="9"/>
    </row>
    <row r="186" spans="1:11" s="6" customFormat="1" ht="25.5" customHeight="1" x14ac:dyDescent="0.35">
      <c r="A186" s="49"/>
      <c r="B186" s="49"/>
      <c r="C186" s="49"/>
      <c r="D186" s="49"/>
      <c r="E186" s="49"/>
      <c r="F186" s="49"/>
      <c r="G186" s="50" t="e">
        <f>VLOOKUP($A186,'Liste de produits types'!$A$2:$E$142,2,FALSE)</f>
        <v>#N/A</v>
      </c>
      <c r="H186" s="50" t="e">
        <f>VLOOKUP($A186,'Liste de produits types'!$A$2:$E$142,4,FALSE)</f>
        <v>#N/A</v>
      </c>
      <c r="I186" s="50" t="e">
        <f>VLOOKUP($A186,'Liste de produits types'!$A$2:$E$142,5,FALSE)</f>
        <v>#N/A</v>
      </c>
      <c r="J186" s="7"/>
      <c r="K186" s="9"/>
    </row>
    <row r="187" spans="1:11" s="6" customFormat="1" ht="25.5" customHeight="1" x14ac:dyDescent="0.35">
      <c r="A187" s="49"/>
      <c r="B187" s="49"/>
      <c r="C187" s="49"/>
      <c r="D187" s="49"/>
      <c r="E187" s="49"/>
      <c r="F187" s="49"/>
      <c r="G187" s="50" t="e">
        <f>VLOOKUP($A187,'Liste de produits types'!$A$2:$E$142,2,FALSE)</f>
        <v>#N/A</v>
      </c>
      <c r="H187" s="50" t="e">
        <f>VLOOKUP($A187,'Liste de produits types'!$A$2:$E$142,4,FALSE)</f>
        <v>#N/A</v>
      </c>
      <c r="I187" s="50" t="e">
        <f>VLOOKUP($A187,'Liste de produits types'!$A$2:$E$142,5,FALSE)</f>
        <v>#N/A</v>
      </c>
      <c r="J187" s="7"/>
      <c r="K187" s="9"/>
    </row>
    <row r="188" spans="1:11" s="6" customFormat="1" ht="25.5" customHeight="1" x14ac:dyDescent="0.35">
      <c r="A188" s="49"/>
      <c r="B188" s="49"/>
      <c r="C188" s="49"/>
      <c r="D188" s="49"/>
      <c r="E188" s="49"/>
      <c r="F188" s="49"/>
      <c r="G188" s="50" t="e">
        <f>VLOOKUP($A188,'Liste de produits types'!$A$2:$E$142,2,FALSE)</f>
        <v>#N/A</v>
      </c>
      <c r="H188" s="50" t="e">
        <f>VLOOKUP($A188,'Liste de produits types'!$A$2:$E$142,4,FALSE)</f>
        <v>#N/A</v>
      </c>
      <c r="I188" s="50" t="e">
        <f>VLOOKUP($A188,'Liste de produits types'!$A$2:$E$142,5,FALSE)</f>
        <v>#N/A</v>
      </c>
      <c r="J188" s="7"/>
      <c r="K188" s="9"/>
    </row>
    <row r="189" spans="1:11" s="6" customFormat="1" ht="25.5" customHeight="1" x14ac:dyDescent="0.35">
      <c r="A189" s="49"/>
      <c r="B189" s="49"/>
      <c r="C189" s="49"/>
      <c r="D189" s="49"/>
      <c r="E189" s="49"/>
      <c r="F189" s="49"/>
      <c r="G189" s="50" t="e">
        <f>VLOOKUP($A189,'Liste de produits types'!$A$2:$E$142,2,FALSE)</f>
        <v>#N/A</v>
      </c>
      <c r="H189" s="50" t="e">
        <f>VLOOKUP($A189,'Liste de produits types'!$A$2:$E$142,4,FALSE)</f>
        <v>#N/A</v>
      </c>
      <c r="I189" s="50" t="e">
        <f>VLOOKUP($A189,'Liste de produits types'!$A$2:$E$142,5,FALSE)</f>
        <v>#N/A</v>
      </c>
      <c r="J189" s="7"/>
      <c r="K189" s="9"/>
    </row>
    <row r="190" spans="1:11" s="6" customFormat="1" ht="25.5" customHeight="1" x14ac:dyDescent="0.35">
      <c r="A190" s="49"/>
      <c r="B190" s="49"/>
      <c r="C190" s="49"/>
      <c r="D190" s="49"/>
      <c r="E190" s="49"/>
      <c r="F190" s="49"/>
      <c r="G190" s="50" t="e">
        <f>VLOOKUP($A190,'Liste de produits types'!$A$2:$E$142,2,FALSE)</f>
        <v>#N/A</v>
      </c>
      <c r="H190" s="50" t="e">
        <f>VLOOKUP($A190,'Liste de produits types'!$A$2:$E$142,4,FALSE)</f>
        <v>#N/A</v>
      </c>
      <c r="I190" s="50" t="e">
        <f>VLOOKUP($A190,'Liste de produits types'!$A$2:$E$142,5,FALSE)</f>
        <v>#N/A</v>
      </c>
      <c r="J190" s="7"/>
      <c r="K190" s="9"/>
    </row>
    <row r="191" spans="1:11" s="6" customFormat="1" ht="25.5" customHeight="1" x14ac:dyDescent="0.35">
      <c r="A191" s="49"/>
      <c r="B191" s="49"/>
      <c r="C191" s="49"/>
      <c r="D191" s="49"/>
      <c r="E191" s="49"/>
      <c r="F191" s="49"/>
      <c r="G191" s="50" t="e">
        <f>VLOOKUP($A191,'Liste de produits types'!$A$2:$E$142,2,FALSE)</f>
        <v>#N/A</v>
      </c>
      <c r="H191" s="50" t="e">
        <f>VLOOKUP($A191,'Liste de produits types'!$A$2:$E$142,4,FALSE)</f>
        <v>#N/A</v>
      </c>
      <c r="I191" s="50" t="e">
        <f>VLOOKUP($A191,'Liste de produits types'!$A$2:$E$142,5,FALSE)</f>
        <v>#N/A</v>
      </c>
      <c r="J191" s="7"/>
      <c r="K191" s="9"/>
    </row>
    <row r="192" spans="1:11" s="6" customFormat="1" ht="25.5" customHeight="1" x14ac:dyDescent="0.35">
      <c r="A192" s="49"/>
      <c r="B192" s="49"/>
      <c r="C192" s="49"/>
      <c r="D192" s="49"/>
      <c r="E192" s="49"/>
      <c r="F192" s="49"/>
      <c r="G192" s="50" t="e">
        <f>VLOOKUP($A192,'Liste de produits types'!$A$2:$E$142,2,FALSE)</f>
        <v>#N/A</v>
      </c>
      <c r="H192" s="50" t="e">
        <f>VLOOKUP($A192,'Liste de produits types'!$A$2:$E$142,4,FALSE)</f>
        <v>#N/A</v>
      </c>
      <c r="I192" s="50" t="e">
        <f>VLOOKUP($A192,'Liste de produits types'!$A$2:$E$142,5,FALSE)</f>
        <v>#N/A</v>
      </c>
      <c r="J192" s="7"/>
      <c r="K192" s="9"/>
    </row>
    <row r="193" spans="1:11" s="6" customFormat="1" ht="25.5" customHeight="1" x14ac:dyDescent="0.35">
      <c r="A193" s="49"/>
      <c r="B193" s="49"/>
      <c r="C193" s="49"/>
      <c r="D193" s="49"/>
      <c r="E193" s="49"/>
      <c r="F193" s="49"/>
      <c r="G193" s="50" t="e">
        <f>VLOOKUP($A193,'Liste de produits types'!$A$2:$E$142,2,FALSE)</f>
        <v>#N/A</v>
      </c>
      <c r="H193" s="50" t="e">
        <f>VLOOKUP($A193,'Liste de produits types'!$A$2:$E$142,4,FALSE)</f>
        <v>#N/A</v>
      </c>
      <c r="I193" s="50" t="e">
        <f>VLOOKUP($A193,'Liste de produits types'!$A$2:$E$142,5,FALSE)</f>
        <v>#N/A</v>
      </c>
      <c r="J193" s="7"/>
      <c r="K193" s="9"/>
    </row>
    <row r="194" spans="1:11" s="6" customFormat="1" ht="25.5" customHeight="1" x14ac:dyDescent="0.35">
      <c r="A194" s="7"/>
      <c r="B194" s="7"/>
      <c r="C194" s="7"/>
      <c r="D194" s="7"/>
      <c r="E194" s="7"/>
      <c r="F194" s="7"/>
      <c r="G194" s="7"/>
      <c r="H194" s="7"/>
      <c r="I194" s="7"/>
      <c r="J194" s="7"/>
      <c r="K194" s="9"/>
    </row>
    <row r="195" spans="1:11" s="6" customFormat="1" ht="25.5" customHeight="1" x14ac:dyDescent="0.35">
      <c r="K195" s="9"/>
    </row>
  </sheetData>
  <mergeCells count="9">
    <mergeCell ref="A22:B22"/>
    <mergeCell ref="C22:F22"/>
    <mergeCell ref="G1:I1"/>
    <mergeCell ref="A12:I12"/>
    <mergeCell ref="D14:I14"/>
    <mergeCell ref="A16:C16"/>
    <mergeCell ref="E17:I18"/>
    <mergeCell ref="A20:K20"/>
    <mergeCell ref="H2:I2"/>
  </mergeCells>
  <dataValidations count="1">
    <dataValidation type="list" allowBlank="1" showInputMessage="1" showErrorMessage="1" sqref="A24:A193" xr:uid="{9E546CAA-DB97-4666-97A4-7FD46CB846CF}">
      <formula1>Liste1</formula1>
    </dataValidation>
  </dataValidations>
  <printOptions horizontalCentered="1" verticalCentered="1"/>
  <pageMargins left="0.23622047244094491" right="0.23622047244094491" top="0.74803149606299213" bottom="0.74803149606299213" header="0.31496062992125984" footer="0.31496062992125984"/>
  <pageSetup paperSize="9" scale="77" fitToWidth="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5B00"/>
    <pageSetUpPr fitToPage="1"/>
  </sheetPr>
  <dimension ref="A1:W196"/>
  <sheetViews>
    <sheetView showGridLines="0" topLeftCell="A19" zoomScale="85" zoomScaleNormal="85" workbookViewId="0">
      <selection activeCell="N27" sqref="N27"/>
    </sheetView>
  </sheetViews>
  <sheetFormatPr baseColWidth="10" defaultColWidth="11.453125" defaultRowHeight="14" x14ac:dyDescent="0.35"/>
  <cols>
    <col min="1" max="1" width="36" style="7" customWidth="1"/>
    <col min="2" max="2" width="18.54296875" style="7" customWidth="1"/>
    <col min="3" max="3" width="11.54296875" style="7" customWidth="1"/>
    <col min="4" max="4" width="33" style="7" customWidth="1"/>
    <col min="5" max="6" width="15.7265625" style="7" customWidth="1"/>
    <col min="7" max="7" width="21.1796875" style="7" bestFit="1" customWidth="1"/>
    <col min="8" max="8" width="13.90625" style="7" bestFit="1" customWidth="1"/>
    <col min="9" max="9" width="11" style="7" customWidth="1"/>
    <col min="10" max="10" width="10.26953125" style="7" customWidth="1"/>
    <col min="11" max="11" width="13.6328125" style="7" customWidth="1"/>
    <col min="12" max="12" width="9.7265625" style="7" customWidth="1"/>
    <col min="13" max="13" width="13.453125" style="9" customWidth="1"/>
    <col min="14" max="14" width="16.81640625" style="7" customWidth="1"/>
    <col min="15" max="15" width="10.26953125" style="7" customWidth="1"/>
    <col min="16" max="17" width="12.26953125" style="7" customWidth="1"/>
    <col min="18" max="18" width="11.54296875" style="7" customWidth="1"/>
    <col min="19" max="19" width="8.81640625" style="7" customWidth="1"/>
    <col min="20" max="22" width="11.453125" style="7" customWidth="1"/>
    <col min="23" max="16384" width="11.453125" style="7"/>
  </cols>
  <sheetData>
    <row r="1" spans="1:23" s="6" customFormat="1" x14ac:dyDescent="0.35">
      <c r="A1" s="78"/>
      <c r="B1" s="79"/>
      <c r="C1" s="78"/>
      <c r="D1" s="109"/>
      <c r="E1" s="109"/>
      <c r="F1" s="109"/>
      <c r="G1" s="109"/>
      <c r="H1" s="57"/>
      <c r="I1" s="251"/>
      <c r="J1" s="251"/>
      <c r="K1" s="251"/>
      <c r="M1" s="9"/>
      <c r="N1" s="7"/>
      <c r="O1" s="7"/>
      <c r="P1" s="7"/>
      <c r="Q1" s="7"/>
      <c r="R1" s="7"/>
      <c r="S1" s="7"/>
      <c r="T1" s="7"/>
      <c r="U1" s="7"/>
      <c r="V1" s="7"/>
    </row>
    <row r="2" spans="1:23" s="6" customFormat="1" x14ac:dyDescent="0.3">
      <c r="A2" s="78"/>
      <c r="B2" s="79"/>
      <c r="C2" s="78"/>
      <c r="D2" s="109"/>
      <c r="E2" s="109"/>
      <c r="F2" s="109"/>
      <c r="G2" s="109"/>
      <c r="H2" s="98" t="s">
        <v>242</v>
      </c>
      <c r="I2" s="229" t="s">
        <v>243</v>
      </c>
      <c r="J2" s="229"/>
      <c r="K2" s="110"/>
      <c r="M2" s="9"/>
      <c r="N2" s="7"/>
      <c r="O2" s="7"/>
      <c r="P2" s="7"/>
      <c r="Q2" s="7"/>
      <c r="R2" s="7"/>
      <c r="S2" s="7"/>
      <c r="T2" s="7"/>
      <c r="U2" s="7"/>
      <c r="V2" s="7"/>
    </row>
    <row r="3" spans="1:23" s="6" customFormat="1" x14ac:dyDescent="0.35">
      <c r="A3" s="78"/>
      <c r="B3" s="79"/>
      <c r="C3" s="81"/>
      <c r="D3" s="79"/>
      <c r="E3" s="79"/>
      <c r="F3" s="79"/>
      <c r="G3" s="79"/>
      <c r="H3" s="57"/>
      <c r="I3" s="111"/>
      <c r="J3" s="112"/>
      <c r="K3" s="57"/>
      <c r="M3" s="9"/>
      <c r="N3" s="7"/>
      <c r="O3" s="7"/>
      <c r="P3" s="7"/>
      <c r="Q3" s="7"/>
      <c r="R3" s="7"/>
      <c r="S3" s="7"/>
      <c r="T3" s="7"/>
      <c r="U3" s="7"/>
      <c r="V3" s="7"/>
    </row>
    <row r="4" spans="1:23" s="6" customFormat="1" x14ac:dyDescent="0.35">
      <c r="A4" s="78"/>
      <c r="B4" s="79"/>
      <c r="C4" s="79"/>
      <c r="D4" s="79"/>
      <c r="E4" s="79"/>
      <c r="F4" s="79"/>
      <c r="G4" s="79"/>
      <c r="H4" s="79"/>
      <c r="I4" s="57"/>
      <c r="J4" s="57"/>
      <c r="K4" s="57"/>
      <c r="L4" s="8"/>
      <c r="M4" s="9"/>
      <c r="N4" s="9"/>
      <c r="O4" s="8"/>
      <c r="P4" s="8"/>
      <c r="Q4" s="8"/>
      <c r="R4" s="10"/>
      <c r="S4" s="8"/>
      <c r="T4" s="7"/>
      <c r="U4" s="7"/>
      <c r="V4" s="7"/>
    </row>
    <row r="5" spans="1:23" s="6" customFormat="1" ht="15" customHeight="1" x14ac:dyDescent="0.35">
      <c r="A5" s="78"/>
      <c r="B5" s="79"/>
      <c r="C5" s="79"/>
      <c r="D5" s="57"/>
      <c r="E5" s="57"/>
      <c r="F5" s="57"/>
      <c r="G5" s="57"/>
      <c r="H5" s="57"/>
      <c r="I5" s="83"/>
      <c r="J5" s="83"/>
      <c r="K5" s="83"/>
      <c r="L5" s="11"/>
      <c r="M5" s="9"/>
      <c r="S5" s="8"/>
      <c r="T5" s="7"/>
      <c r="U5" s="7"/>
      <c r="V5" s="7"/>
    </row>
    <row r="6" spans="1:23" s="6" customFormat="1" x14ac:dyDescent="0.35">
      <c r="A6" s="78"/>
      <c r="B6" s="84"/>
      <c r="C6" s="84"/>
      <c r="D6" s="79"/>
      <c r="E6" s="79"/>
      <c r="F6" s="79"/>
      <c r="G6" s="79"/>
      <c r="H6" s="57"/>
      <c r="I6" s="83"/>
      <c r="J6" s="83"/>
      <c r="K6" s="83"/>
      <c r="L6" s="11"/>
      <c r="M6" s="9"/>
      <c r="N6" s="12"/>
      <c r="O6" s="13"/>
      <c r="P6" s="8"/>
      <c r="Q6" s="8"/>
      <c r="S6" s="8"/>
      <c r="T6" s="7"/>
      <c r="U6" s="7"/>
      <c r="V6" s="7"/>
    </row>
    <row r="7" spans="1:23" s="6" customFormat="1" x14ac:dyDescent="0.35">
      <c r="A7" s="78"/>
      <c r="B7" s="84"/>
      <c r="C7" s="84"/>
      <c r="D7" s="79"/>
      <c r="E7" s="79"/>
      <c r="F7" s="79"/>
      <c r="G7" s="79"/>
      <c r="H7" s="57"/>
      <c r="I7" s="83"/>
      <c r="J7" s="83"/>
      <c r="K7" s="83"/>
      <c r="L7" s="11"/>
      <c r="M7" s="9"/>
      <c r="R7" s="8"/>
      <c r="S7" s="8"/>
      <c r="T7" s="7"/>
      <c r="U7" s="7"/>
      <c r="V7" s="7"/>
    </row>
    <row r="8" spans="1:23" s="6" customFormat="1" x14ac:dyDescent="0.35">
      <c r="A8" s="78"/>
      <c r="B8" s="84"/>
      <c r="C8" s="84"/>
      <c r="D8" s="79"/>
      <c r="E8" s="79"/>
      <c r="F8" s="79"/>
      <c r="G8" s="79"/>
      <c r="H8" s="57"/>
      <c r="I8" s="83"/>
      <c r="J8" s="83"/>
      <c r="K8" s="83"/>
      <c r="L8" s="11"/>
      <c r="M8" s="9"/>
      <c r="S8" s="8"/>
      <c r="T8" s="7"/>
      <c r="U8" s="7"/>
      <c r="V8" s="7"/>
    </row>
    <row r="9" spans="1:23" s="6" customFormat="1" x14ac:dyDescent="0.35">
      <c r="A9" s="78"/>
      <c r="B9" s="79"/>
      <c r="C9" s="79"/>
      <c r="D9" s="79"/>
      <c r="E9" s="79"/>
      <c r="F9" s="79"/>
      <c r="G9" s="79"/>
      <c r="H9" s="57"/>
      <c r="I9" s="83"/>
      <c r="J9" s="83"/>
      <c r="K9" s="83"/>
      <c r="L9" s="11"/>
      <c r="M9" s="9"/>
      <c r="N9" s="7"/>
      <c r="O9" s="7"/>
      <c r="P9" s="7"/>
      <c r="Q9" s="7"/>
      <c r="R9" s="7"/>
      <c r="S9" s="7"/>
      <c r="T9" s="7"/>
      <c r="U9" s="7"/>
      <c r="V9" s="7"/>
    </row>
    <row r="10" spans="1:23" s="6" customFormat="1" x14ac:dyDescent="0.35">
      <c r="A10" s="78"/>
      <c r="B10" s="79"/>
      <c r="C10" s="79"/>
      <c r="D10" s="79"/>
      <c r="E10" s="79"/>
      <c r="F10" s="79"/>
      <c r="G10" s="79"/>
      <c r="H10" s="57"/>
      <c r="I10" s="54"/>
      <c r="J10" s="54"/>
      <c r="K10" s="54"/>
      <c r="L10" s="32"/>
      <c r="M10" s="9"/>
      <c r="N10" s="7"/>
      <c r="O10" s="7"/>
      <c r="P10" s="7"/>
      <c r="Q10" s="7"/>
      <c r="R10" s="7"/>
      <c r="S10" s="7"/>
      <c r="T10" s="7"/>
      <c r="U10" s="7"/>
      <c r="V10" s="7"/>
    </row>
    <row r="11" spans="1:23" s="6" customFormat="1" x14ac:dyDescent="0.35">
      <c r="A11" s="78"/>
      <c r="B11" s="79"/>
      <c r="C11" s="79"/>
      <c r="D11" s="79"/>
      <c r="E11" s="79"/>
      <c r="F11" s="79"/>
      <c r="G11" s="79"/>
      <c r="H11" s="57"/>
      <c r="I11" s="54"/>
      <c r="J11" s="54"/>
      <c r="K11" s="54"/>
      <c r="L11" s="32"/>
      <c r="M11" s="9"/>
      <c r="N11" s="7"/>
      <c r="O11" s="7"/>
      <c r="P11" s="7"/>
      <c r="Q11" s="7"/>
      <c r="R11" s="7"/>
      <c r="S11" s="7"/>
      <c r="T11" s="7"/>
      <c r="U11" s="7"/>
      <c r="V11" s="7"/>
    </row>
    <row r="12" spans="1:23" s="6" customFormat="1" x14ac:dyDescent="0.35">
      <c r="A12" s="78"/>
      <c r="B12" s="79"/>
      <c r="C12" s="79"/>
      <c r="D12" s="79"/>
      <c r="E12" s="79"/>
      <c r="F12" s="79"/>
      <c r="G12" s="79"/>
      <c r="H12" s="57"/>
      <c r="I12" s="54"/>
      <c r="J12" s="54"/>
      <c r="K12" s="54"/>
      <c r="L12" s="32"/>
      <c r="M12" s="9"/>
      <c r="N12" s="7"/>
      <c r="O12" s="7"/>
      <c r="P12" s="7"/>
      <c r="Q12" s="7"/>
      <c r="R12" s="7"/>
      <c r="S12" s="7"/>
      <c r="T12" s="7"/>
      <c r="U12" s="7"/>
      <c r="V12" s="7"/>
    </row>
    <row r="13" spans="1:23" s="6" customFormat="1" ht="20" x14ac:dyDescent="0.35">
      <c r="A13" s="218" t="s">
        <v>256</v>
      </c>
      <c r="B13" s="219"/>
      <c r="C13" s="219"/>
      <c r="D13" s="219"/>
      <c r="E13" s="219"/>
      <c r="F13" s="219"/>
      <c r="G13" s="219"/>
      <c r="H13" s="219"/>
      <c r="I13" s="219"/>
      <c r="J13" s="219"/>
      <c r="K13" s="219"/>
      <c r="L13" s="7"/>
      <c r="M13" s="9"/>
      <c r="W13" s="14"/>
    </row>
    <row r="14" spans="1:23" s="6" customFormat="1" x14ac:dyDescent="0.35">
      <c r="A14" s="117"/>
      <c r="B14" s="117"/>
      <c r="C14" s="117"/>
      <c r="D14" s="114"/>
      <c r="E14" s="114"/>
      <c r="F14" s="114"/>
      <c r="G14" s="114"/>
      <c r="H14" s="114"/>
      <c r="I14" s="114"/>
      <c r="J14" s="114"/>
      <c r="K14" s="114"/>
      <c r="L14" s="79"/>
      <c r="M14" s="112"/>
      <c r="W14" s="14"/>
    </row>
    <row r="15" spans="1:23" s="6" customFormat="1" ht="42.75" customHeight="1" x14ac:dyDescent="0.25">
      <c r="A15" s="52" t="s">
        <v>9</v>
      </c>
      <c r="B15" s="201">
        <f>((B18*100)+(B19*145)+(B20*45)+('Entrées Réutilisation'!D20*90)+Coordination!E18)</f>
        <v>0</v>
      </c>
      <c r="C15" s="116" t="s">
        <v>10</v>
      </c>
      <c r="D15" s="255"/>
      <c r="E15" s="255"/>
      <c r="F15" s="255"/>
      <c r="G15" s="255"/>
      <c r="H15" s="255"/>
      <c r="I15" s="255"/>
      <c r="J15" s="255"/>
      <c r="K15" s="255"/>
      <c r="L15" s="79"/>
      <c r="M15" s="112"/>
    </row>
    <row r="16" spans="1:23" s="6" customFormat="1" ht="13.5" x14ac:dyDescent="0.35">
      <c r="A16" s="52"/>
      <c r="B16" s="115"/>
      <c r="C16" s="116"/>
      <c r="D16" s="78"/>
      <c r="E16" s="78"/>
      <c r="F16" s="78"/>
      <c r="G16" s="78"/>
      <c r="H16" s="79"/>
      <c r="I16" s="79"/>
      <c r="J16" s="79"/>
      <c r="K16" s="79"/>
      <c r="L16" s="79"/>
      <c r="M16" s="112"/>
    </row>
    <row r="17" spans="1:13" s="6" customFormat="1" ht="44.5" customHeight="1" x14ac:dyDescent="0.35">
      <c r="A17" s="252" t="s">
        <v>259</v>
      </c>
      <c r="B17" s="252"/>
      <c r="C17" s="252"/>
      <c r="D17" s="118"/>
      <c r="E17" s="118"/>
      <c r="F17" s="118"/>
      <c r="G17" s="118"/>
      <c r="H17" s="119"/>
      <c r="I17" s="119"/>
      <c r="J17" s="79"/>
      <c r="K17" s="79"/>
      <c r="L17" s="79"/>
      <c r="M17" s="112"/>
    </row>
    <row r="18" spans="1:13" s="6" customFormat="1" ht="52" customHeight="1" x14ac:dyDescent="0.35">
      <c r="A18" s="121" t="s">
        <v>57</v>
      </c>
      <c r="B18" s="202">
        <f>SUM(E25:E194)/1000</f>
        <v>0</v>
      </c>
      <c r="C18" s="123" t="s">
        <v>2</v>
      </c>
      <c r="D18" s="116" t="s">
        <v>23</v>
      </c>
      <c r="E18" s="225" t="s">
        <v>173</v>
      </c>
      <c r="F18" s="225"/>
      <c r="G18" s="225"/>
      <c r="H18" s="225"/>
      <c r="I18" s="225"/>
      <c r="J18" s="225"/>
      <c r="K18" s="225"/>
      <c r="L18" s="83"/>
      <c r="M18" s="112"/>
    </row>
    <row r="19" spans="1:13" s="6" customFormat="1" ht="65.5" customHeight="1" x14ac:dyDescent="0.35">
      <c r="A19" s="122" t="s">
        <v>58</v>
      </c>
      <c r="B19" s="203">
        <f>SUM(F25:F194)/1000</f>
        <v>0</v>
      </c>
      <c r="C19" s="124" t="s">
        <v>2</v>
      </c>
      <c r="D19" s="116" t="s">
        <v>11</v>
      </c>
      <c r="E19" s="225"/>
      <c r="F19" s="225"/>
      <c r="G19" s="225"/>
      <c r="H19" s="225"/>
      <c r="I19" s="225"/>
      <c r="J19" s="225"/>
      <c r="K19" s="225"/>
      <c r="L19" s="54"/>
      <c r="M19" s="112"/>
    </row>
    <row r="20" spans="1:13" s="6" customFormat="1" ht="59" customHeight="1" x14ac:dyDescent="0.35">
      <c r="A20" s="113" t="s">
        <v>257</v>
      </c>
      <c r="B20" s="204">
        <f>SUM(H25:H194)/1000</f>
        <v>0</v>
      </c>
      <c r="C20" s="105" t="s">
        <v>2</v>
      </c>
      <c r="D20" s="120" t="s">
        <v>59</v>
      </c>
      <c r="E20" s="225"/>
      <c r="F20" s="225"/>
      <c r="G20" s="225"/>
      <c r="H20" s="225"/>
      <c r="I20" s="225"/>
      <c r="J20" s="225"/>
      <c r="K20" s="225"/>
      <c r="L20" s="54"/>
      <c r="M20" s="112"/>
    </row>
    <row r="21" spans="1:13" s="6" customFormat="1" ht="13.5" x14ac:dyDescent="0.35">
      <c r="A21" s="118"/>
      <c r="B21" s="117"/>
      <c r="C21" s="118"/>
      <c r="D21" s="118"/>
      <c r="E21" s="118"/>
      <c r="F21" s="118"/>
      <c r="G21" s="118"/>
      <c r="H21" s="118"/>
      <c r="I21" s="118"/>
      <c r="J21" s="118"/>
      <c r="K21" s="118"/>
      <c r="L21" s="118"/>
      <c r="M21" s="116"/>
    </row>
    <row r="22" spans="1:13" s="6" customFormat="1" ht="46.5" customHeight="1" x14ac:dyDescent="0.35">
      <c r="A22" s="253" t="s">
        <v>258</v>
      </c>
      <c r="B22" s="254"/>
      <c r="C22" s="254"/>
      <c r="D22" s="254"/>
      <c r="E22" s="254"/>
      <c r="F22" s="254"/>
      <c r="G22" s="254"/>
      <c r="H22" s="254"/>
      <c r="I22" s="254"/>
      <c r="J22" s="254"/>
      <c r="K22" s="254"/>
      <c r="L22" s="254"/>
      <c r="M22" s="254"/>
    </row>
    <row r="23" spans="1:13" s="6" customFormat="1" ht="29" customHeight="1" x14ac:dyDescent="0.35">
      <c r="A23" s="78"/>
      <c r="B23" s="78"/>
      <c r="C23" s="242" t="s">
        <v>61</v>
      </c>
      <c r="D23" s="243"/>
      <c r="E23" s="243"/>
      <c r="F23" s="244"/>
      <c r="G23" s="78"/>
      <c r="H23" s="78"/>
      <c r="I23" s="78"/>
      <c r="J23" s="78"/>
      <c r="K23" s="78"/>
      <c r="L23" s="7"/>
      <c r="M23" s="9"/>
    </row>
    <row r="24" spans="1:13" s="6" customFormat="1" ht="114.5" customHeight="1" x14ac:dyDescent="0.35">
      <c r="A24" s="48" t="s">
        <v>4</v>
      </c>
      <c r="B24" s="48" t="s">
        <v>7</v>
      </c>
      <c r="C24" s="48" t="s">
        <v>12</v>
      </c>
      <c r="D24" s="48" t="s">
        <v>13</v>
      </c>
      <c r="E24" s="48" t="s">
        <v>272</v>
      </c>
      <c r="F24" s="48" t="s">
        <v>273</v>
      </c>
      <c r="G24" s="48" t="s">
        <v>274</v>
      </c>
      <c r="H24" s="48" t="s">
        <v>239</v>
      </c>
      <c r="I24" s="48" t="s">
        <v>5</v>
      </c>
      <c r="J24" s="48" t="s">
        <v>6</v>
      </c>
      <c r="K24" s="48" t="s">
        <v>66</v>
      </c>
      <c r="L24" s="7"/>
      <c r="M24" s="9"/>
    </row>
    <row r="25" spans="1:13" s="6" customFormat="1" ht="27" customHeight="1" x14ac:dyDescent="0.35">
      <c r="A25" s="49"/>
      <c r="B25" s="49"/>
      <c r="C25" s="49"/>
      <c r="D25" s="49"/>
      <c r="E25" s="49"/>
      <c r="F25" s="49"/>
      <c r="G25" s="49"/>
      <c r="H25" s="108" t="str">
        <f>IF(G25='Liste de produits types'!C152,F25,"")</f>
        <v/>
      </c>
      <c r="I25" s="50" t="e">
        <f>VLOOKUP($A25,'Liste de produits types'!$A$2:$E$142,2,FALSE)</f>
        <v>#N/A</v>
      </c>
      <c r="J25" s="50" t="e">
        <f>VLOOKUP($A25,'Liste de produits types'!$A$2:$E$142,4,FALSE)</f>
        <v>#N/A</v>
      </c>
      <c r="K25" s="50" t="e">
        <f>VLOOKUP($A25,'Liste de produits types'!$A$2:$E$142,5,FALSE)</f>
        <v>#N/A</v>
      </c>
      <c r="L25" s="7"/>
      <c r="M25" s="9"/>
    </row>
    <row r="26" spans="1:13" s="6" customFormat="1" ht="27" customHeight="1" x14ac:dyDescent="0.35">
      <c r="A26" s="49"/>
      <c r="B26" s="49"/>
      <c r="C26" s="49"/>
      <c r="D26" s="49"/>
      <c r="E26" s="49"/>
      <c r="F26" s="49"/>
      <c r="G26" s="49"/>
      <c r="H26" s="108" t="str">
        <f>IF(G26='Liste de produits types'!C152,F26,"")</f>
        <v/>
      </c>
      <c r="I26" s="50" t="e">
        <f>VLOOKUP($A26,'Liste de produits types'!$A$2:$E$142,2,FALSE)</f>
        <v>#N/A</v>
      </c>
      <c r="J26" s="50" t="e">
        <f>VLOOKUP($A26,'Liste de produits types'!$A$2:$E$142,4,FALSE)</f>
        <v>#N/A</v>
      </c>
      <c r="K26" s="50" t="e">
        <f>VLOOKUP($A26,'Liste de produits types'!$A$2:$E$142,5,FALSE)</f>
        <v>#N/A</v>
      </c>
      <c r="L26" s="7"/>
      <c r="M26" s="9"/>
    </row>
    <row r="27" spans="1:13" s="6" customFormat="1" ht="27" customHeight="1" x14ac:dyDescent="0.35">
      <c r="A27" s="49"/>
      <c r="B27" s="49"/>
      <c r="C27" s="49"/>
      <c r="D27" s="49"/>
      <c r="E27" s="49"/>
      <c r="F27" s="49"/>
      <c r="G27" s="49"/>
      <c r="H27" s="108" t="str">
        <f>IF(G27='Liste de produits types'!C152,F27,"")</f>
        <v/>
      </c>
      <c r="I27" s="50" t="e">
        <f>VLOOKUP($A27,'Liste de produits types'!$A$2:$E$142,2,FALSE)</f>
        <v>#N/A</v>
      </c>
      <c r="J27" s="50" t="e">
        <f>VLOOKUP($A27,'Liste de produits types'!$A$2:$E$142,4,FALSE)</f>
        <v>#N/A</v>
      </c>
      <c r="K27" s="50" t="e">
        <f>VLOOKUP($A27,'Liste de produits types'!$A$2:$E$142,5,FALSE)</f>
        <v>#N/A</v>
      </c>
      <c r="L27" s="7"/>
      <c r="M27" s="9"/>
    </row>
    <row r="28" spans="1:13" s="6" customFormat="1" ht="27" customHeight="1" x14ac:dyDescent="0.35">
      <c r="A28" s="49"/>
      <c r="B28" s="49"/>
      <c r="C28" s="49"/>
      <c r="D28" s="49"/>
      <c r="E28" s="49"/>
      <c r="F28" s="49"/>
      <c r="G28" s="49"/>
      <c r="H28" s="108" t="str">
        <f>IF(G28='Liste de produits types'!C152,F28,"")</f>
        <v/>
      </c>
      <c r="I28" s="50" t="e">
        <f>VLOOKUP($A28,'Liste de produits types'!$A$2:$E$142,2,FALSE)</f>
        <v>#N/A</v>
      </c>
      <c r="J28" s="50" t="e">
        <f>VLOOKUP($A28,'Liste de produits types'!$A$2:$E$142,4,FALSE)</f>
        <v>#N/A</v>
      </c>
      <c r="K28" s="50" t="e">
        <f>VLOOKUP($A28,'Liste de produits types'!$A$2:$E$142,5,FALSE)</f>
        <v>#N/A</v>
      </c>
      <c r="L28" s="7"/>
      <c r="M28" s="9"/>
    </row>
    <row r="29" spans="1:13" s="6" customFormat="1" ht="27" customHeight="1" x14ac:dyDescent="0.35">
      <c r="A29" s="49"/>
      <c r="B29" s="49"/>
      <c r="C29" s="49"/>
      <c r="D29" s="49"/>
      <c r="E29" s="49"/>
      <c r="F29" s="49"/>
      <c r="G29" s="49"/>
      <c r="H29" s="108" t="str">
        <f>IF(G29='Liste de produits types'!C152,F29,"")</f>
        <v/>
      </c>
      <c r="I29" s="50" t="e">
        <f>VLOOKUP($A29,'Liste de produits types'!$A$2:$E$142,2,FALSE)</f>
        <v>#N/A</v>
      </c>
      <c r="J29" s="50" t="e">
        <f>VLOOKUP($A29,'Liste de produits types'!$A$2:$E$142,4,FALSE)</f>
        <v>#N/A</v>
      </c>
      <c r="K29" s="50" t="e">
        <f>VLOOKUP($A29,'Liste de produits types'!$A$2:$E$142,5,FALSE)</f>
        <v>#N/A</v>
      </c>
      <c r="L29" s="7"/>
      <c r="M29" s="9"/>
    </row>
    <row r="30" spans="1:13" s="6" customFormat="1" ht="27" customHeight="1" x14ac:dyDescent="0.35">
      <c r="A30" s="49"/>
      <c r="B30" s="49"/>
      <c r="C30" s="49"/>
      <c r="D30" s="49"/>
      <c r="E30" s="49"/>
      <c r="F30" s="49"/>
      <c r="G30" s="49"/>
      <c r="H30" s="108" t="str">
        <f>IF(G30='Liste de produits types'!C152,F30,"")</f>
        <v/>
      </c>
      <c r="I30" s="50" t="e">
        <f>VLOOKUP($A30,'Liste de produits types'!$A$2:$E$142,2,FALSE)</f>
        <v>#N/A</v>
      </c>
      <c r="J30" s="50" t="e">
        <f>VLOOKUP($A30,'Liste de produits types'!$A$2:$E$142,4,FALSE)</f>
        <v>#N/A</v>
      </c>
      <c r="K30" s="50" t="e">
        <f>VLOOKUP($A30,'Liste de produits types'!$A$2:$E$142,5,FALSE)</f>
        <v>#N/A</v>
      </c>
      <c r="L30" s="7"/>
      <c r="M30" s="9"/>
    </row>
    <row r="31" spans="1:13" s="6" customFormat="1" ht="27" customHeight="1" x14ac:dyDescent="0.35">
      <c r="A31" s="49"/>
      <c r="B31" s="49"/>
      <c r="C31" s="49"/>
      <c r="D31" s="49"/>
      <c r="E31" s="49"/>
      <c r="F31" s="49"/>
      <c r="G31" s="49"/>
      <c r="H31" s="108" t="str">
        <f>IF(G31='Liste de produits types'!C152,F31,"")</f>
        <v/>
      </c>
      <c r="I31" s="50" t="e">
        <f>VLOOKUP($A31,'Liste de produits types'!$A$2:$E$142,2,FALSE)</f>
        <v>#N/A</v>
      </c>
      <c r="J31" s="50" t="e">
        <f>VLOOKUP($A31,'Liste de produits types'!$A$2:$E$142,4,FALSE)</f>
        <v>#N/A</v>
      </c>
      <c r="K31" s="50" t="e">
        <f>VLOOKUP($A31,'Liste de produits types'!$A$2:$E$142,5,FALSE)</f>
        <v>#N/A</v>
      </c>
      <c r="L31" s="7"/>
      <c r="M31" s="9"/>
    </row>
    <row r="32" spans="1:13" s="6" customFormat="1" ht="26.25" customHeight="1" x14ac:dyDescent="0.35">
      <c r="A32" s="49"/>
      <c r="B32" s="49"/>
      <c r="C32" s="49"/>
      <c r="D32" s="49"/>
      <c r="E32" s="49"/>
      <c r="F32" s="49"/>
      <c r="G32" s="49"/>
      <c r="H32" s="108" t="str">
        <f>IF(G32='Liste de produits types'!C152,F32,"")</f>
        <v/>
      </c>
      <c r="I32" s="50" t="e">
        <f>VLOOKUP($A32,'Liste de produits types'!$A$2:$E$142,2,FALSE)</f>
        <v>#N/A</v>
      </c>
      <c r="J32" s="50" t="e">
        <f>VLOOKUP($A32,'Liste de produits types'!$A$2:$E$142,4,FALSE)</f>
        <v>#N/A</v>
      </c>
      <c r="K32" s="50" t="e">
        <f>VLOOKUP($A32,'Liste de produits types'!$A$2:$E$142,5,FALSE)</f>
        <v>#N/A</v>
      </c>
      <c r="L32" s="7"/>
      <c r="M32" s="9"/>
    </row>
    <row r="33" spans="1:13" s="6" customFormat="1" ht="25.5" customHeight="1" x14ac:dyDescent="0.35">
      <c r="A33" s="49"/>
      <c r="B33" s="49"/>
      <c r="C33" s="49"/>
      <c r="D33" s="49"/>
      <c r="E33" s="49"/>
      <c r="F33" s="49"/>
      <c r="G33" s="49"/>
      <c r="H33" s="108" t="str">
        <f>IF(G33='Liste de produits types'!C152,F33,"")</f>
        <v/>
      </c>
      <c r="I33" s="50" t="e">
        <f>VLOOKUP($A33,'Liste de produits types'!$A$2:$E$142,2,FALSE)</f>
        <v>#N/A</v>
      </c>
      <c r="J33" s="50" t="e">
        <f>VLOOKUP($A33,'Liste de produits types'!$A$2:$E$142,4,FALSE)</f>
        <v>#N/A</v>
      </c>
      <c r="K33" s="50" t="e">
        <f>VLOOKUP($A33,'Liste de produits types'!$A$2:$E$142,5,FALSE)</f>
        <v>#N/A</v>
      </c>
      <c r="L33" s="7"/>
      <c r="M33" s="9"/>
    </row>
    <row r="34" spans="1:13" s="6" customFormat="1" ht="25.5" customHeight="1" x14ac:dyDescent="0.35">
      <c r="A34" s="49"/>
      <c r="B34" s="49"/>
      <c r="C34" s="49"/>
      <c r="D34" s="49"/>
      <c r="E34" s="49"/>
      <c r="F34" s="49"/>
      <c r="G34" s="49"/>
      <c r="H34" s="108" t="str">
        <f>IF(G34='Liste de produits types'!C152,F34,"")</f>
        <v/>
      </c>
      <c r="I34" s="50" t="e">
        <f>VLOOKUP($A34,'Liste de produits types'!$A$2:$E$142,2,FALSE)</f>
        <v>#N/A</v>
      </c>
      <c r="J34" s="50" t="e">
        <f>VLOOKUP($A34,'Liste de produits types'!$A$2:$E$142,4,FALSE)</f>
        <v>#N/A</v>
      </c>
      <c r="K34" s="50" t="e">
        <f>VLOOKUP($A34,'Liste de produits types'!$A$2:$E$142,5,FALSE)</f>
        <v>#N/A</v>
      </c>
      <c r="L34" s="7"/>
      <c r="M34" s="9"/>
    </row>
    <row r="35" spans="1:13" s="6" customFormat="1" ht="25.5" customHeight="1" x14ac:dyDescent="0.35">
      <c r="A35" s="49"/>
      <c r="B35" s="49"/>
      <c r="C35" s="49"/>
      <c r="D35" s="49"/>
      <c r="E35" s="49"/>
      <c r="F35" s="49"/>
      <c r="G35" s="49"/>
      <c r="H35" s="108" t="str">
        <f>IF(G35='Liste de produits types'!C152,F35,"")</f>
        <v/>
      </c>
      <c r="I35" s="50" t="e">
        <f>VLOOKUP($A35,'Liste de produits types'!$A$2:$E$142,2,FALSE)</f>
        <v>#N/A</v>
      </c>
      <c r="J35" s="50" t="e">
        <f>VLOOKUP($A35,'Liste de produits types'!$A$2:$E$142,4,FALSE)</f>
        <v>#N/A</v>
      </c>
      <c r="K35" s="50" t="e">
        <f>VLOOKUP($A35,'Liste de produits types'!$A$2:$E$142,5,FALSE)</f>
        <v>#N/A</v>
      </c>
      <c r="L35" s="7"/>
      <c r="M35" s="9"/>
    </row>
    <row r="36" spans="1:13" s="6" customFormat="1" ht="25.5" customHeight="1" x14ac:dyDescent="0.35">
      <c r="A36" s="49"/>
      <c r="B36" s="49"/>
      <c r="C36" s="49"/>
      <c r="D36" s="49"/>
      <c r="E36" s="49"/>
      <c r="F36" s="49"/>
      <c r="G36" s="49"/>
      <c r="H36" s="108" t="str">
        <f>IF(G36='Liste de produits types'!C152,F36,"")</f>
        <v/>
      </c>
      <c r="I36" s="50" t="e">
        <f>VLOOKUP($A36,'Liste de produits types'!$A$2:$E$142,2,FALSE)</f>
        <v>#N/A</v>
      </c>
      <c r="J36" s="50" t="e">
        <f>VLOOKUP($A36,'Liste de produits types'!$A$2:$E$142,4,FALSE)</f>
        <v>#N/A</v>
      </c>
      <c r="K36" s="50" t="e">
        <f>VLOOKUP($A36,'Liste de produits types'!$A$2:$E$142,5,FALSE)</f>
        <v>#N/A</v>
      </c>
      <c r="L36" s="7"/>
      <c r="M36" s="9"/>
    </row>
    <row r="37" spans="1:13" s="6" customFormat="1" ht="25.5" customHeight="1" x14ac:dyDescent="0.35">
      <c r="A37" s="49"/>
      <c r="B37" s="49"/>
      <c r="C37" s="49"/>
      <c r="D37" s="49"/>
      <c r="E37" s="49"/>
      <c r="F37" s="49"/>
      <c r="G37" s="49"/>
      <c r="H37" s="108" t="str">
        <f>IF(G37='Liste de produits types'!C152,F37,"")</f>
        <v/>
      </c>
      <c r="I37" s="50" t="e">
        <f>VLOOKUP($A37,'Liste de produits types'!$A$2:$E$142,2,FALSE)</f>
        <v>#N/A</v>
      </c>
      <c r="J37" s="50" t="e">
        <f>VLOOKUP($A37,'Liste de produits types'!$A$2:$E$142,4,FALSE)</f>
        <v>#N/A</v>
      </c>
      <c r="K37" s="50" t="e">
        <f>VLOOKUP($A37,'Liste de produits types'!$A$2:$E$142,5,FALSE)</f>
        <v>#N/A</v>
      </c>
      <c r="L37" s="7"/>
      <c r="M37" s="9"/>
    </row>
    <row r="38" spans="1:13" s="6" customFormat="1" ht="25.5" customHeight="1" x14ac:dyDescent="0.35">
      <c r="A38" s="49"/>
      <c r="B38" s="49"/>
      <c r="C38" s="49"/>
      <c r="D38" s="49"/>
      <c r="E38" s="49"/>
      <c r="F38" s="49"/>
      <c r="G38" s="49"/>
      <c r="H38" s="108" t="str">
        <f>IF(G38='Liste de produits types'!C152,F38,"")</f>
        <v/>
      </c>
      <c r="I38" s="50" t="e">
        <f>VLOOKUP($A38,'Liste de produits types'!$A$2:$E$142,2,FALSE)</f>
        <v>#N/A</v>
      </c>
      <c r="J38" s="50" t="e">
        <f>VLOOKUP($A38,'Liste de produits types'!$A$2:$E$142,4,FALSE)</f>
        <v>#N/A</v>
      </c>
      <c r="K38" s="50" t="e">
        <f>VLOOKUP($A38,'Liste de produits types'!$A$2:$E$142,5,FALSE)</f>
        <v>#N/A</v>
      </c>
      <c r="L38" s="7"/>
      <c r="M38" s="9"/>
    </row>
    <row r="39" spans="1:13" s="6" customFormat="1" ht="25.5" customHeight="1" x14ac:dyDescent="0.35">
      <c r="A39" s="49"/>
      <c r="B39" s="49"/>
      <c r="C39" s="49"/>
      <c r="D39" s="49"/>
      <c r="E39" s="49"/>
      <c r="F39" s="49"/>
      <c r="G39" s="49"/>
      <c r="H39" s="108" t="str">
        <f>IF(G39='Liste de produits types'!C152,F39,"")</f>
        <v/>
      </c>
      <c r="I39" s="50" t="e">
        <f>VLOOKUP($A39,'Liste de produits types'!$A$2:$E$142,2,FALSE)</f>
        <v>#N/A</v>
      </c>
      <c r="J39" s="50" t="e">
        <f>VLOOKUP($A39,'Liste de produits types'!$A$2:$E$142,4,FALSE)</f>
        <v>#N/A</v>
      </c>
      <c r="K39" s="50" t="e">
        <f>VLOOKUP($A39,'Liste de produits types'!$A$2:$E$142,5,FALSE)</f>
        <v>#N/A</v>
      </c>
      <c r="L39" s="7"/>
      <c r="M39" s="9"/>
    </row>
    <row r="40" spans="1:13" s="6" customFormat="1" ht="25.5" customHeight="1" x14ac:dyDescent="0.35">
      <c r="A40" s="49"/>
      <c r="B40" s="49"/>
      <c r="C40" s="49"/>
      <c r="D40" s="49"/>
      <c r="E40" s="49"/>
      <c r="F40" s="49"/>
      <c r="G40" s="49"/>
      <c r="H40" s="108" t="str">
        <f>IF(G40='Liste de produits types'!C152,F40,"")</f>
        <v/>
      </c>
      <c r="I40" s="50" t="e">
        <f>VLOOKUP($A40,'Liste de produits types'!$A$2:$E$142,2,FALSE)</f>
        <v>#N/A</v>
      </c>
      <c r="J40" s="50" t="e">
        <f>VLOOKUP($A40,'Liste de produits types'!$A$2:$E$142,4,FALSE)</f>
        <v>#N/A</v>
      </c>
      <c r="K40" s="50" t="e">
        <f>VLOOKUP($A40,'Liste de produits types'!$A$2:$E$142,5,FALSE)</f>
        <v>#N/A</v>
      </c>
      <c r="L40" s="7"/>
      <c r="M40" s="9"/>
    </row>
    <row r="41" spans="1:13" s="6" customFormat="1" ht="25.5" customHeight="1" x14ac:dyDescent="0.35">
      <c r="A41" s="49"/>
      <c r="B41" s="49"/>
      <c r="C41" s="49"/>
      <c r="D41" s="49"/>
      <c r="E41" s="49"/>
      <c r="F41" s="49"/>
      <c r="G41" s="49"/>
      <c r="H41" s="108" t="str">
        <f>IF(G41='Liste de produits types'!C152,F41,"")</f>
        <v/>
      </c>
      <c r="I41" s="50" t="e">
        <f>VLOOKUP($A41,'Liste de produits types'!$A$2:$E$142,2,FALSE)</f>
        <v>#N/A</v>
      </c>
      <c r="J41" s="50" t="e">
        <f>VLOOKUP($A41,'Liste de produits types'!$A$2:$E$142,4,FALSE)</f>
        <v>#N/A</v>
      </c>
      <c r="K41" s="50" t="e">
        <f>VLOOKUP($A41,'Liste de produits types'!$A$2:$E$142,5,FALSE)</f>
        <v>#N/A</v>
      </c>
      <c r="L41" s="7"/>
      <c r="M41" s="9"/>
    </row>
    <row r="42" spans="1:13" s="6" customFormat="1" ht="25.5" customHeight="1" x14ac:dyDescent="0.35">
      <c r="A42" s="49"/>
      <c r="B42" s="49"/>
      <c r="C42" s="49"/>
      <c r="D42" s="49"/>
      <c r="E42" s="49"/>
      <c r="F42" s="49"/>
      <c r="G42" s="49"/>
      <c r="H42" s="108" t="str">
        <f>IF(G42='Liste de produits types'!C152,F42,"")</f>
        <v/>
      </c>
      <c r="I42" s="50" t="e">
        <f>VLOOKUP($A42,'Liste de produits types'!$A$2:$E$142,2,FALSE)</f>
        <v>#N/A</v>
      </c>
      <c r="J42" s="50" t="e">
        <f>VLOOKUP($A42,'Liste de produits types'!$A$2:$E$142,4,FALSE)</f>
        <v>#N/A</v>
      </c>
      <c r="K42" s="50" t="e">
        <f>VLOOKUP($A42,'Liste de produits types'!$A$2:$E$142,5,FALSE)</f>
        <v>#N/A</v>
      </c>
      <c r="L42" s="7"/>
      <c r="M42" s="9"/>
    </row>
    <row r="43" spans="1:13" s="6" customFormat="1" ht="25.5" customHeight="1" x14ac:dyDescent="0.35">
      <c r="A43" s="49"/>
      <c r="B43" s="49"/>
      <c r="C43" s="49"/>
      <c r="D43" s="49"/>
      <c r="E43" s="49"/>
      <c r="F43" s="49"/>
      <c r="G43" s="49"/>
      <c r="H43" s="108" t="str">
        <f>IF(G43='Liste de produits types'!C152,F43,"")</f>
        <v/>
      </c>
      <c r="I43" s="50" t="e">
        <f>VLOOKUP($A43,'Liste de produits types'!$A$2:$E$142,2,FALSE)</f>
        <v>#N/A</v>
      </c>
      <c r="J43" s="50" t="e">
        <f>VLOOKUP($A43,'Liste de produits types'!$A$2:$E$142,4,FALSE)</f>
        <v>#N/A</v>
      </c>
      <c r="K43" s="50" t="e">
        <f>VLOOKUP($A43,'Liste de produits types'!$A$2:$E$142,5,FALSE)</f>
        <v>#N/A</v>
      </c>
      <c r="L43" s="7"/>
      <c r="M43" s="9"/>
    </row>
    <row r="44" spans="1:13" s="6" customFormat="1" ht="25.5" customHeight="1" x14ac:dyDescent="0.35">
      <c r="A44" s="49"/>
      <c r="B44" s="49"/>
      <c r="C44" s="49"/>
      <c r="D44" s="49"/>
      <c r="E44" s="49"/>
      <c r="F44" s="49"/>
      <c r="G44" s="49"/>
      <c r="H44" s="108" t="str">
        <f>IF(G44='Liste de produits types'!C152,F44,"")</f>
        <v/>
      </c>
      <c r="I44" s="50" t="e">
        <f>VLOOKUP($A44,'Liste de produits types'!$A$2:$E$142,2,FALSE)</f>
        <v>#N/A</v>
      </c>
      <c r="J44" s="50" t="e">
        <f>VLOOKUP($A44,'Liste de produits types'!$A$2:$E$142,4,FALSE)</f>
        <v>#N/A</v>
      </c>
      <c r="K44" s="50" t="e">
        <f>VLOOKUP($A44,'Liste de produits types'!$A$2:$E$142,5,FALSE)</f>
        <v>#N/A</v>
      </c>
      <c r="L44" s="7"/>
      <c r="M44" s="9"/>
    </row>
    <row r="45" spans="1:13" s="6" customFormat="1" ht="25.5" customHeight="1" x14ac:dyDescent="0.35">
      <c r="A45" s="49"/>
      <c r="B45" s="49"/>
      <c r="C45" s="49"/>
      <c r="D45" s="49"/>
      <c r="E45" s="49"/>
      <c r="F45" s="49"/>
      <c r="G45" s="49"/>
      <c r="H45" s="108" t="str">
        <f>IF(G45='Liste de produits types'!C152,F45,"")</f>
        <v/>
      </c>
      <c r="I45" s="50" t="e">
        <f>VLOOKUP($A45,'Liste de produits types'!$A$2:$E$142,2,FALSE)</f>
        <v>#N/A</v>
      </c>
      <c r="J45" s="50" t="e">
        <f>VLOOKUP($A45,'Liste de produits types'!$A$2:$E$142,4,FALSE)</f>
        <v>#N/A</v>
      </c>
      <c r="K45" s="50" t="e">
        <f>VLOOKUP($A45,'Liste de produits types'!$A$2:$E$142,5,FALSE)</f>
        <v>#N/A</v>
      </c>
      <c r="L45" s="7"/>
      <c r="M45" s="9"/>
    </row>
    <row r="46" spans="1:13" s="6" customFormat="1" ht="25.5" customHeight="1" x14ac:dyDescent="0.35">
      <c r="A46" s="49"/>
      <c r="B46" s="49"/>
      <c r="C46" s="49"/>
      <c r="D46" s="49"/>
      <c r="E46" s="49"/>
      <c r="F46" s="49"/>
      <c r="G46" s="49"/>
      <c r="H46" s="108" t="str">
        <f>IF(G46='Liste de produits types'!C152,F46,"")</f>
        <v/>
      </c>
      <c r="I46" s="50" t="e">
        <f>VLOOKUP($A46,'Liste de produits types'!$A$2:$E$142,2,FALSE)</f>
        <v>#N/A</v>
      </c>
      <c r="J46" s="50" t="e">
        <f>VLOOKUP($A46,'Liste de produits types'!$A$2:$E$142,4,FALSE)</f>
        <v>#N/A</v>
      </c>
      <c r="K46" s="50" t="e">
        <f>VLOOKUP($A46,'Liste de produits types'!$A$2:$E$142,5,FALSE)</f>
        <v>#N/A</v>
      </c>
      <c r="L46" s="7"/>
      <c r="M46" s="9"/>
    </row>
    <row r="47" spans="1:13" s="6" customFormat="1" ht="25.5" customHeight="1" x14ac:dyDescent="0.35">
      <c r="A47" s="49"/>
      <c r="B47" s="49"/>
      <c r="C47" s="49"/>
      <c r="D47" s="49"/>
      <c r="E47" s="49"/>
      <c r="F47" s="49"/>
      <c r="G47" s="49"/>
      <c r="H47" s="108" t="str">
        <f>IF(G47='Liste de produits types'!C152,F47,"")</f>
        <v/>
      </c>
      <c r="I47" s="50" t="e">
        <f>VLOOKUP($A47,'Liste de produits types'!$A$2:$E$142,2,FALSE)</f>
        <v>#N/A</v>
      </c>
      <c r="J47" s="50" t="e">
        <f>VLOOKUP($A47,'Liste de produits types'!$A$2:$E$142,4,FALSE)</f>
        <v>#N/A</v>
      </c>
      <c r="K47" s="50" t="e">
        <f>VLOOKUP($A47,'Liste de produits types'!$A$2:$E$142,5,FALSE)</f>
        <v>#N/A</v>
      </c>
      <c r="L47" s="7"/>
      <c r="M47" s="9"/>
    </row>
    <row r="48" spans="1:13" s="6" customFormat="1" ht="25.5" customHeight="1" x14ac:dyDescent="0.35">
      <c r="A48" s="49"/>
      <c r="B48" s="49"/>
      <c r="C48" s="49"/>
      <c r="D48" s="49"/>
      <c r="E48" s="49"/>
      <c r="F48" s="49"/>
      <c r="G48" s="49"/>
      <c r="H48" s="108" t="str">
        <f>IF(G48='Liste de produits types'!C152,F48,"")</f>
        <v/>
      </c>
      <c r="I48" s="50" t="e">
        <f>VLOOKUP($A48,'Liste de produits types'!$A$2:$E$142,2,FALSE)</f>
        <v>#N/A</v>
      </c>
      <c r="J48" s="50" t="e">
        <f>VLOOKUP($A48,'Liste de produits types'!$A$2:$E$142,4,FALSE)</f>
        <v>#N/A</v>
      </c>
      <c r="K48" s="50" t="e">
        <f>VLOOKUP($A48,'Liste de produits types'!$A$2:$E$142,5,FALSE)</f>
        <v>#N/A</v>
      </c>
      <c r="L48" s="7"/>
      <c r="M48" s="9"/>
    </row>
    <row r="49" spans="1:13" s="6" customFormat="1" ht="25.5" customHeight="1" x14ac:dyDescent="0.35">
      <c r="A49" s="49"/>
      <c r="B49" s="49"/>
      <c r="C49" s="49"/>
      <c r="D49" s="49"/>
      <c r="E49" s="49"/>
      <c r="F49" s="49"/>
      <c r="G49" s="49"/>
      <c r="H49" s="108" t="str">
        <f>IF(G49='Liste de produits types'!C152,F49,"")</f>
        <v/>
      </c>
      <c r="I49" s="50" t="e">
        <f>VLOOKUP($A49,'Liste de produits types'!$A$2:$E$142,2,FALSE)</f>
        <v>#N/A</v>
      </c>
      <c r="J49" s="50" t="e">
        <f>VLOOKUP($A49,'Liste de produits types'!$A$2:$E$142,4,FALSE)</f>
        <v>#N/A</v>
      </c>
      <c r="K49" s="50" t="e">
        <f>VLOOKUP($A49,'Liste de produits types'!$A$2:$E$142,5,FALSE)</f>
        <v>#N/A</v>
      </c>
      <c r="L49" s="7"/>
      <c r="M49" s="9"/>
    </row>
    <row r="50" spans="1:13" s="6" customFormat="1" ht="25.5" customHeight="1" x14ac:dyDescent="0.35">
      <c r="A50" s="49"/>
      <c r="B50" s="49"/>
      <c r="C50" s="49"/>
      <c r="D50" s="49"/>
      <c r="E50" s="49"/>
      <c r="F50" s="49"/>
      <c r="G50" s="49"/>
      <c r="H50" s="108" t="str">
        <f>IF(G50='Liste de produits types'!C152,F50,"")</f>
        <v/>
      </c>
      <c r="I50" s="50" t="e">
        <f>VLOOKUP($A50,'Liste de produits types'!$A$2:$E$142,2,FALSE)</f>
        <v>#N/A</v>
      </c>
      <c r="J50" s="50" t="e">
        <f>VLOOKUP($A50,'Liste de produits types'!$A$2:$E$142,4,FALSE)</f>
        <v>#N/A</v>
      </c>
      <c r="K50" s="50" t="e">
        <f>VLOOKUP($A50,'Liste de produits types'!$A$2:$E$142,5,FALSE)</f>
        <v>#N/A</v>
      </c>
      <c r="L50" s="7"/>
      <c r="M50" s="9"/>
    </row>
    <row r="51" spans="1:13" s="6" customFormat="1" ht="25.5" customHeight="1" x14ac:dyDescent="0.35">
      <c r="A51" s="49"/>
      <c r="B51" s="49"/>
      <c r="C51" s="49"/>
      <c r="D51" s="49"/>
      <c r="E51" s="49"/>
      <c r="F51" s="49"/>
      <c r="G51" s="49"/>
      <c r="H51" s="108" t="str">
        <f>IF(G51='Liste de produits types'!C152,F51,"")</f>
        <v/>
      </c>
      <c r="I51" s="50" t="e">
        <f>VLOOKUP($A51,'Liste de produits types'!$A$2:$E$142,2,FALSE)</f>
        <v>#N/A</v>
      </c>
      <c r="J51" s="50" t="e">
        <f>VLOOKUP($A51,'Liste de produits types'!$A$2:$E$142,4,FALSE)</f>
        <v>#N/A</v>
      </c>
      <c r="K51" s="50" t="e">
        <f>VLOOKUP($A51,'Liste de produits types'!$A$2:$E$142,5,FALSE)</f>
        <v>#N/A</v>
      </c>
      <c r="L51" s="7"/>
      <c r="M51" s="9"/>
    </row>
    <row r="52" spans="1:13" s="6" customFormat="1" ht="25.5" customHeight="1" x14ac:dyDescent="0.35">
      <c r="A52" s="49"/>
      <c r="B52" s="49"/>
      <c r="C52" s="49"/>
      <c r="D52" s="49"/>
      <c r="E52" s="49"/>
      <c r="F52" s="49"/>
      <c r="G52" s="49"/>
      <c r="H52" s="108" t="str">
        <f>IF(G52='Liste de produits types'!C152,F52,"")</f>
        <v/>
      </c>
      <c r="I52" s="50" t="e">
        <f>VLOOKUP($A52,'Liste de produits types'!$A$2:$E$142,2,FALSE)</f>
        <v>#N/A</v>
      </c>
      <c r="J52" s="50" t="e">
        <f>VLOOKUP($A52,'Liste de produits types'!$A$2:$E$142,4,FALSE)</f>
        <v>#N/A</v>
      </c>
      <c r="K52" s="50" t="e">
        <f>VLOOKUP($A52,'Liste de produits types'!$A$2:$E$142,5,FALSE)</f>
        <v>#N/A</v>
      </c>
      <c r="L52" s="7"/>
      <c r="M52" s="9"/>
    </row>
    <row r="53" spans="1:13" s="6" customFormat="1" ht="25.5" customHeight="1" x14ac:dyDescent="0.35">
      <c r="A53" s="49"/>
      <c r="B53" s="49"/>
      <c r="C53" s="49"/>
      <c r="D53" s="49"/>
      <c r="E53" s="49"/>
      <c r="F53" s="49"/>
      <c r="G53" s="49"/>
      <c r="H53" s="108" t="str">
        <f>IF(G53='Liste de produits types'!C152,F53,"")</f>
        <v/>
      </c>
      <c r="I53" s="50" t="e">
        <f>VLOOKUP($A53,'Liste de produits types'!$A$2:$E$142,2,FALSE)</f>
        <v>#N/A</v>
      </c>
      <c r="J53" s="50" t="e">
        <f>VLOOKUP($A53,'Liste de produits types'!$A$2:$E$142,4,FALSE)</f>
        <v>#N/A</v>
      </c>
      <c r="K53" s="50" t="e">
        <f>VLOOKUP($A53,'Liste de produits types'!$A$2:$E$142,5,FALSE)</f>
        <v>#N/A</v>
      </c>
      <c r="L53" s="7"/>
      <c r="M53" s="9"/>
    </row>
    <row r="54" spans="1:13" s="6" customFormat="1" ht="25.5" customHeight="1" x14ac:dyDescent="0.35">
      <c r="A54" s="49"/>
      <c r="B54" s="49"/>
      <c r="C54" s="49"/>
      <c r="D54" s="49"/>
      <c r="E54" s="49"/>
      <c r="F54" s="49"/>
      <c r="G54" s="49"/>
      <c r="H54" s="108" t="str">
        <f>IF(G54='Liste de produits types'!C152,F54,"")</f>
        <v/>
      </c>
      <c r="I54" s="50" t="e">
        <f>VLOOKUP($A54,'Liste de produits types'!$A$2:$E$142,2,FALSE)</f>
        <v>#N/A</v>
      </c>
      <c r="J54" s="50" t="e">
        <f>VLOOKUP($A54,'Liste de produits types'!$A$2:$E$142,4,FALSE)</f>
        <v>#N/A</v>
      </c>
      <c r="K54" s="50" t="e">
        <f>VLOOKUP($A54,'Liste de produits types'!$A$2:$E$142,5,FALSE)</f>
        <v>#N/A</v>
      </c>
      <c r="L54" s="7"/>
      <c r="M54" s="9"/>
    </row>
    <row r="55" spans="1:13" s="6" customFormat="1" ht="25.5" customHeight="1" x14ac:dyDescent="0.35">
      <c r="A55" s="49"/>
      <c r="B55" s="49"/>
      <c r="C55" s="49"/>
      <c r="D55" s="49"/>
      <c r="E55" s="49"/>
      <c r="F55" s="49"/>
      <c r="G55" s="49"/>
      <c r="H55" s="108" t="str">
        <f>IF(G55='Liste de produits types'!C152,F55,"")</f>
        <v/>
      </c>
      <c r="I55" s="50" t="e">
        <f>VLOOKUP($A55,'Liste de produits types'!$A$2:$E$142,2,FALSE)</f>
        <v>#N/A</v>
      </c>
      <c r="J55" s="50" t="e">
        <f>VLOOKUP($A55,'Liste de produits types'!$A$2:$E$142,4,FALSE)</f>
        <v>#N/A</v>
      </c>
      <c r="K55" s="50" t="e">
        <f>VLOOKUP($A55,'Liste de produits types'!$A$2:$E$142,5,FALSE)</f>
        <v>#N/A</v>
      </c>
      <c r="L55" s="7"/>
      <c r="M55" s="9"/>
    </row>
    <row r="56" spans="1:13" s="6" customFormat="1" ht="25.5" customHeight="1" x14ac:dyDescent="0.35">
      <c r="A56" s="49"/>
      <c r="B56" s="49"/>
      <c r="C56" s="49"/>
      <c r="D56" s="49"/>
      <c r="E56" s="49"/>
      <c r="F56" s="49"/>
      <c r="G56" s="49"/>
      <c r="H56" s="108" t="str">
        <f>IF(G56='Liste de produits types'!C152,F56,"")</f>
        <v/>
      </c>
      <c r="I56" s="50" t="e">
        <f>VLOOKUP($A56,'Liste de produits types'!$A$2:$E$142,2,FALSE)</f>
        <v>#N/A</v>
      </c>
      <c r="J56" s="50" t="e">
        <f>VLOOKUP($A56,'Liste de produits types'!$A$2:$E$142,4,FALSE)</f>
        <v>#N/A</v>
      </c>
      <c r="K56" s="50" t="e">
        <f>VLOOKUP($A56,'Liste de produits types'!$A$2:$E$142,5,FALSE)</f>
        <v>#N/A</v>
      </c>
      <c r="L56" s="7"/>
      <c r="M56" s="9"/>
    </row>
    <row r="57" spans="1:13" s="6" customFormat="1" ht="25.5" customHeight="1" x14ac:dyDescent="0.35">
      <c r="A57" s="49"/>
      <c r="B57" s="49"/>
      <c r="C57" s="49"/>
      <c r="D57" s="49"/>
      <c r="E57" s="49"/>
      <c r="F57" s="49"/>
      <c r="G57" s="49"/>
      <c r="H57" s="108" t="str">
        <f>IF(G57='Liste de produits types'!C152,F57,"")</f>
        <v/>
      </c>
      <c r="I57" s="50" t="e">
        <f>VLOOKUP($A57,'Liste de produits types'!$A$2:$E$142,2,FALSE)</f>
        <v>#N/A</v>
      </c>
      <c r="J57" s="50" t="e">
        <f>VLOOKUP($A57,'Liste de produits types'!$A$2:$E$142,4,FALSE)</f>
        <v>#N/A</v>
      </c>
      <c r="K57" s="50" t="e">
        <f>VLOOKUP($A57,'Liste de produits types'!$A$2:$E$142,5,FALSE)</f>
        <v>#N/A</v>
      </c>
      <c r="L57" s="7"/>
      <c r="M57" s="9"/>
    </row>
    <row r="58" spans="1:13" s="6" customFormat="1" ht="25.5" customHeight="1" x14ac:dyDescent="0.35">
      <c r="A58" s="49"/>
      <c r="B58" s="49"/>
      <c r="C58" s="49"/>
      <c r="D58" s="49"/>
      <c r="E58" s="49"/>
      <c r="F58" s="49"/>
      <c r="G58" s="49"/>
      <c r="H58" s="108" t="str">
        <f>IF(G58='Liste de produits types'!C152,F58,"")</f>
        <v/>
      </c>
      <c r="I58" s="50" t="e">
        <f>VLOOKUP($A58,'Liste de produits types'!$A$2:$E$142,2,FALSE)</f>
        <v>#N/A</v>
      </c>
      <c r="J58" s="50" t="e">
        <f>VLOOKUP($A58,'Liste de produits types'!$A$2:$E$142,4,FALSE)</f>
        <v>#N/A</v>
      </c>
      <c r="K58" s="50" t="e">
        <f>VLOOKUP($A58,'Liste de produits types'!$A$2:$E$142,5,FALSE)</f>
        <v>#N/A</v>
      </c>
      <c r="L58" s="7"/>
      <c r="M58" s="9"/>
    </row>
    <row r="59" spans="1:13" s="6" customFormat="1" ht="25.5" customHeight="1" x14ac:dyDescent="0.35">
      <c r="A59" s="49"/>
      <c r="B59" s="49"/>
      <c r="C59" s="49"/>
      <c r="D59" s="49"/>
      <c r="E59" s="49"/>
      <c r="F59" s="49"/>
      <c r="G59" s="49"/>
      <c r="H59" s="108" t="str">
        <f>IF(G59='Liste de produits types'!C152,F59,"")</f>
        <v/>
      </c>
      <c r="I59" s="50" t="e">
        <f>VLOOKUP($A59,'Liste de produits types'!$A$2:$E$142,2,FALSE)</f>
        <v>#N/A</v>
      </c>
      <c r="J59" s="50" t="e">
        <f>VLOOKUP($A59,'Liste de produits types'!$A$2:$E$142,4,FALSE)</f>
        <v>#N/A</v>
      </c>
      <c r="K59" s="50" t="e">
        <f>VLOOKUP($A59,'Liste de produits types'!$A$2:$E$142,5,FALSE)</f>
        <v>#N/A</v>
      </c>
      <c r="L59" s="7"/>
      <c r="M59" s="9"/>
    </row>
    <row r="60" spans="1:13" s="6" customFormat="1" ht="25.5" customHeight="1" x14ac:dyDescent="0.35">
      <c r="A60" s="49"/>
      <c r="B60" s="49"/>
      <c r="C60" s="49"/>
      <c r="D60" s="49"/>
      <c r="E60" s="49"/>
      <c r="F60" s="49"/>
      <c r="G60" s="49"/>
      <c r="H60" s="108" t="str">
        <f>IF(G60='Liste de produits types'!C152,F60,"")</f>
        <v/>
      </c>
      <c r="I60" s="50" t="e">
        <f>VLOOKUP($A60,'Liste de produits types'!$A$2:$E$142,2,FALSE)</f>
        <v>#N/A</v>
      </c>
      <c r="J60" s="50" t="e">
        <f>VLOOKUP($A60,'Liste de produits types'!$A$2:$E$142,4,FALSE)</f>
        <v>#N/A</v>
      </c>
      <c r="K60" s="50" t="e">
        <f>VLOOKUP($A60,'Liste de produits types'!$A$2:$E$142,5,FALSE)</f>
        <v>#N/A</v>
      </c>
      <c r="L60" s="7"/>
      <c r="M60" s="9"/>
    </row>
    <row r="61" spans="1:13" s="6" customFormat="1" ht="25.5" customHeight="1" x14ac:dyDescent="0.35">
      <c r="A61" s="49"/>
      <c r="B61" s="49"/>
      <c r="C61" s="49"/>
      <c r="D61" s="49"/>
      <c r="E61" s="49"/>
      <c r="F61" s="49"/>
      <c r="G61" s="49"/>
      <c r="H61" s="108" t="str">
        <f>IF(G61='Liste de produits types'!C152,F61,"")</f>
        <v/>
      </c>
      <c r="I61" s="50" t="e">
        <f>VLOOKUP($A61,'Liste de produits types'!$A$2:$E$142,2,FALSE)</f>
        <v>#N/A</v>
      </c>
      <c r="J61" s="50" t="e">
        <f>VLOOKUP($A61,'Liste de produits types'!$A$2:$E$142,4,FALSE)</f>
        <v>#N/A</v>
      </c>
      <c r="K61" s="50" t="e">
        <f>VLOOKUP($A61,'Liste de produits types'!$A$2:$E$142,5,FALSE)</f>
        <v>#N/A</v>
      </c>
      <c r="L61" s="7"/>
      <c r="M61" s="9"/>
    </row>
    <row r="62" spans="1:13" s="6" customFormat="1" ht="25.5" customHeight="1" x14ac:dyDescent="0.35">
      <c r="A62" s="49"/>
      <c r="B62" s="49"/>
      <c r="C62" s="49"/>
      <c r="D62" s="49"/>
      <c r="E62" s="49"/>
      <c r="F62" s="49"/>
      <c r="G62" s="49"/>
      <c r="H62" s="108" t="str">
        <f>IF(G62='Liste de produits types'!C152,F62,"")</f>
        <v/>
      </c>
      <c r="I62" s="50" t="e">
        <f>VLOOKUP($A62,'Liste de produits types'!$A$2:$E$142,2,FALSE)</f>
        <v>#N/A</v>
      </c>
      <c r="J62" s="50" t="e">
        <f>VLOOKUP($A62,'Liste de produits types'!$A$2:$E$142,4,FALSE)</f>
        <v>#N/A</v>
      </c>
      <c r="K62" s="50" t="e">
        <f>VLOOKUP($A62,'Liste de produits types'!$A$2:$E$142,5,FALSE)</f>
        <v>#N/A</v>
      </c>
      <c r="L62" s="7"/>
      <c r="M62" s="9"/>
    </row>
    <row r="63" spans="1:13" s="6" customFormat="1" ht="25.5" customHeight="1" x14ac:dyDescent="0.35">
      <c r="A63" s="49"/>
      <c r="B63" s="49"/>
      <c r="C63" s="49"/>
      <c r="D63" s="49"/>
      <c r="E63" s="49"/>
      <c r="F63" s="49"/>
      <c r="G63" s="49"/>
      <c r="H63" s="108" t="str">
        <f>IF(G63='Liste de produits types'!C152,F63,"")</f>
        <v/>
      </c>
      <c r="I63" s="50" t="e">
        <f>VLOOKUP($A63,'Liste de produits types'!$A$2:$E$142,2,FALSE)</f>
        <v>#N/A</v>
      </c>
      <c r="J63" s="50" t="e">
        <f>VLOOKUP($A63,'Liste de produits types'!$A$2:$E$142,4,FALSE)</f>
        <v>#N/A</v>
      </c>
      <c r="K63" s="50" t="e">
        <f>VLOOKUP($A63,'Liste de produits types'!$A$2:$E$142,5,FALSE)</f>
        <v>#N/A</v>
      </c>
      <c r="L63" s="7"/>
      <c r="M63" s="9"/>
    </row>
    <row r="64" spans="1:13" s="6" customFormat="1" ht="25.5" customHeight="1" x14ac:dyDescent="0.35">
      <c r="A64" s="49"/>
      <c r="B64" s="49"/>
      <c r="C64" s="49"/>
      <c r="D64" s="49"/>
      <c r="E64" s="49"/>
      <c r="F64" s="49"/>
      <c r="G64" s="49"/>
      <c r="H64" s="108" t="str">
        <f>IF(G64='Liste de produits types'!C152,F64,"")</f>
        <v/>
      </c>
      <c r="I64" s="50" t="e">
        <f>VLOOKUP($A64,'Liste de produits types'!$A$2:$E$142,2,FALSE)</f>
        <v>#N/A</v>
      </c>
      <c r="J64" s="50" t="e">
        <f>VLOOKUP($A64,'Liste de produits types'!$A$2:$E$142,4,FALSE)</f>
        <v>#N/A</v>
      </c>
      <c r="K64" s="50" t="e">
        <f>VLOOKUP($A64,'Liste de produits types'!$A$2:$E$142,5,FALSE)</f>
        <v>#N/A</v>
      </c>
      <c r="L64" s="7"/>
      <c r="M64" s="9"/>
    </row>
    <row r="65" spans="1:13" s="6" customFormat="1" ht="25.5" customHeight="1" x14ac:dyDescent="0.35">
      <c r="A65" s="49"/>
      <c r="B65" s="49"/>
      <c r="C65" s="49"/>
      <c r="D65" s="49"/>
      <c r="E65" s="49"/>
      <c r="F65" s="49"/>
      <c r="G65" s="49"/>
      <c r="H65" s="108" t="str">
        <f>IF(G65='Liste de produits types'!C152,F65,"")</f>
        <v/>
      </c>
      <c r="I65" s="50" t="e">
        <f>VLOOKUP($A65,'Liste de produits types'!$A$2:$E$142,2,FALSE)</f>
        <v>#N/A</v>
      </c>
      <c r="J65" s="50" t="e">
        <f>VLOOKUP($A65,'Liste de produits types'!$A$2:$E$142,4,FALSE)</f>
        <v>#N/A</v>
      </c>
      <c r="K65" s="50" t="e">
        <f>VLOOKUP($A65,'Liste de produits types'!$A$2:$E$142,5,FALSE)</f>
        <v>#N/A</v>
      </c>
      <c r="L65" s="7"/>
      <c r="M65" s="9"/>
    </row>
    <row r="66" spans="1:13" s="6" customFormat="1" ht="25.5" customHeight="1" x14ac:dyDescent="0.35">
      <c r="A66" s="49"/>
      <c r="B66" s="49"/>
      <c r="C66" s="49"/>
      <c r="D66" s="49"/>
      <c r="E66" s="49"/>
      <c r="F66" s="49"/>
      <c r="G66" s="49"/>
      <c r="H66" s="108" t="str">
        <f>IF(G66='Liste de produits types'!C152,F66,"")</f>
        <v/>
      </c>
      <c r="I66" s="50" t="e">
        <f>VLOOKUP($A66,'Liste de produits types'!$A$2:$E$142,2,FALSE)</f>
        <v>#N/A</v>
      </c>
      <c r="J66" s="50" t="e">
        <f>VLOOKUP($A66,'Liste de produits types'!$A$2:$E$142,4,FALSE)</f>
        <v>#N/A</v>
      </c>
      <c r="K66" s="50" t="e">
        <f>VLOOKUP($A66,'Liste de produits types'!$A$2:$E$142,5,FALSE)</f>
        <v>#N/A</v>
      </c>
      <c r="L66" s="7"/>
      <c r="M66" s="9"/>
    </row>
    <row r="67" spans="1:13" s="6" customFormat="1" ht="25.5" customHeight="1" x14ac:dyDescent="0.35">
      <c r="A67" s="49"/>
      <c r="B67" s="49"/>
      <c r="C67" s="49"/>
      <c r="D67" s="49"/>
      <c r="E67" s="49"/>
      <c r="F67" s="49"/>
      <c r="G67" s="49"/>
      <c r="H67" s="108" t="str">
        <f>IF(G67='Liste de produits types'!C152,F67,"")</f>
        <v/>
      </c>
      <c r="I67" s="50" t="e">
        <f>VLOOKUP($A67,'Liste de produits types'!$A$2:$E$142,2,FALSE)</f>
        <v>#N/A</v>
      </c>
      <c r="J67" s="50" t="e">
        <f>VLOOKUP($A67,'Liste de produits types'!$A$2:$E$142,4,FALSE)</f>
        <v>#N/A</v>
      </c>
      <c r="K67" s="50" t="e">
        <f>VLOOKUP($A67,'Liste de produits types'!$A$2:$E$142,5,FALSE)</f>
        <v>#N/A</v>
      </c>
      <c r="L67" s="7"/>
      <c r="M67" s="9"/>
    </row>
    <row r="68" spans="1:13" s="6" customFormat="1" ht="25.5" customHeight="1" x14ac:dyDescent="0.35">
      <c r="A68" s="49"/>
      <c r="B68" s="49"/>
      <c r="C68" s="49"/>
      <c r="D68" s="49"/>
      <c r="E68" s="49"/>
      <c r="F68" s="49"/>
      <c r="G68" s="49"/>
      <c r="H68" s="108" t="str">
        <f>IF(G68='Liste de produits types'!C152,F68,"")</f>
        <v/>
      </c>
      <c r="I68" s="50" t="e">
        <f>VLOOKUP($A68,'Liste de produits types'!$A$2:$E$142,2,FALSE)</f>
        <v>#N/A</v>
      </c>
      <c r="J68" s="50" t="e">
        <f>VLOOKUP($A68,'Liste de produits types'!$A$2:$E$142,4,FALSE)</f>
        <v>#N/A</v>
      </c>
      <c r="K68" s="50" t="e">
        <f>VLOOKUP($A68,'Liste de produits types'!$A$2:$E$142,5,FALSE)</f>
        <v>#N/A</v>
      </c>
      <c r="L68" s="7"/>
      <c r="M68" s="9"/>
    </row>
    <row r="69" spans="1:13" s="6" customFormat="1" ht="25.5" customHeight="1" x14ac:dyDescent="0.35">
      <c r="A69" s="49"/>
      <c r="B69" s="49"/>
      <c r="C69" s="49"/>
      <c r="D69" s="49"/>
      <c r="E69" s="49"/>
      <c r="F69" s="49"/>
      <c r="G69" s="49"/>
      <c r="H69" s="108" t="str">
        <f>IF(G69='Liste de produits types'!C152,F69,"")</f>
        <v/>
      </c>
      <c r="I69" s="50" t="e">
        <f>VLOOKUP($A69,'Liste de produits types'!$A$2:$E$142,2,FALSE)</f>
        <v>#N/A</v>
      </c>
      <c r="J69" s="50" t="e">
        <f>VLOOKUP($A69,'Liste de produits types'!$A$2:$E$142,4,FALSE)</f>
        <v>#N/A</v>
      </c>
      <c r="K69" s="50" t="e">
        <f>VLOOKUP($A69,'Liste de produits types'!$A$2:$E$142,5,FALSE)</f>
        <v>#N/A</v>
      </c>
      <c r="L69" s="7"/>
      <c r="M69" s="9"/>
    </row>
    <row r="70" spans="1:13" s="6" customFormat="1" ht="25.5" customHeight="1" x14ac:dyDescent="0.35">
      <c r="A70" s="49"/>
      <c r="B70" s="49"/>
      <c r="C70" s="49"/>
      <c r="D70" s="49"/>
      <c r="E70" s="49"/>
      <c r="F70" s="49"/>
      <c r="G70" s="49"/>
      <c r="H70" s="108" t="str">
        <f>IF(G70='Liste de produits types'!C152,F70,"")</f>
        <v/>
      </c>
      <c r="I70" s="50" t="e">
        <f>VLOOKUP($A70,'Liste de produits types'!$A$2:$E$142,2,FALSE)</f>
        <v>#N/A</v>
      </c>
      <c r="J70" s="50" t="e">
        <f>VLOOKUP($A70,'Liste de produits types'!$A$2:$E$142,4,FALSE)</f>
        <v>#N/A</v>
      </c>
      <c r="K70" s="50" t="e">
        <f>VLOOKUP($A70,'Liste de produits types'!$A$2:$E$142,5,FALSE)</f>
        <v>#N/A</v>
      </c>
      <c r="L70" s="7"/>
      <c r="M70" s="9"/>
    </row>
    <row r="71" spans="1:13" s="6" customFormat="1" ht="25.5" customHeight="1" x14ac:dyDescent="0.35">
      <c r="A71" s="49"/>
      <c r="B71" s="49"/>
      <c r="C71" s="49"/>
      <c r="D71" s="49"/>
      <c r="E71" s="49"/>
      <c r="F71" s="49"/>
      <c r="G71" s="49"/>
      <c r="H71" s="108" t="str">
        <f>IF(G71='Liste de produits types'!C152,F71,"")</f>
        <v/>
      </c>
      <c r="I71" s="50" t="e">
        <f>VLOOKUP($A71,'Liste de produits types'!$A$2:$E$142,2,FALSE)</f>
        <v>#N/A</v>
      </c>
      <c r="J71" s="50" t="e">
        <f>VLOOKUP($A71,'Liste de produits types'!$A$2:$E$142,4,FALSE)</f>
        <v>#N/A</v>
      </c>
      <c r="K71" s="50" t="e">
        <f>VLOOKUP($A71,'Liste de produits types'!$A$2:$E$142,5,FALSE)</f>
        <v>#N/A</v>
      </c>
      <c r="L71" s="7"/>
      <c r="M71" s="9"/>
    </row>
    <row r="72" spans="1:13" s="6" customFormat="1" ht="25.5" customHeight="1" x14ac:dyDescent="0.35">
      <c r="A72" s="49"/>
      <c r="B72" s="49"/>
      <c r="C72" s="49"/>
      <c r="D72" s="49"/>
      <c r="E72" s="49"/>
      <c r="F72" s="49"/>
      <c r="G72" s="49"/>
      <c r="H72" s="108" t="str">
        <f>IF(G72='Liste de produits types'!C152,F72,"")</f>
        <v/>
      </c>
      <c r="I72" s="50" t="e">
        <f>VLOOKUP($A72,'Liste de produits types'!$A$2:$E$142,2,FALSE)</f>
        <v>#N/A</v>
      </c>
      <c r="J72" s="50" t="e">
        <f>VLOOKUP($A72,'Liste de produits types'!$A$2:$E$142,4,FALSE)</f>
        <v>#N/A</v>
      </c>
      <c r="K72" s="50" t="e">
        <f>VLOOKUP($A72,'Liste de produits types'!$A$2:$E$142,5,FALSE)</f>
        <v>#N/A</v>
      </c>
      <c r="L72" s="7"/>
      <c r="M72" s="9"/>
    </row>
    <row r="73" spans="1:13" s="6" customFormat="1" ht="25.5" customHeight="1" x14ac:dyDescent="0.35">
      <c r="A73" s="49"/>
      <c r="B73" s="49"/>
      <c r="C73" s="49"/>
      <c r="D73" s="49"/>
      <c r="E73" s="49"/>
      <c r="F73" s="49"/>
      <c r="G73" s="49"/>
      <c r="H73" s="108" t="str">
        <f>IF(G73='Liste de produits types'!C152,F73,"")</f>
        <v/>
      </c>
      <c r="I73" s="50" t="e">
        <f>VLOOKUP($A73,'Liste de produits types'!$A$2:$E$142,2,FALSE)</f>
        <v>#N/A</v>
      </c>
      <c r="J73" s="50" t="e">
        <f>VLOOKUP($A73,'Liste de produits types'!$A$2:$E$142,4,FALSE)</f>
        <v>#N/A</v>
      </c>
      <c r="K73" s="50" t="e">
        <f>VLOOKUP($A73,'Liste de produits types'!$A$2:$E$142,5,FALSE)</f>
        <v>#N/A</v>
      </c>
      <c r="L73" s="7"/>
      <c r="M73" s="9"/>
    </row>
    <row r="74" spans="1:13" s="6" customFormat="1" ht="25.5" customHeight="1" x14ac:dyDescent="0.35">
      <c r="A74" s="49"/>
      <c r="B74" s="49"/>
      <c r="C74" s="49"/>
      <c r="D74" s="49"/>
      <c r="E74" s="49"/>
      <c r="F74" s="49"/>
      <c r="G74" s="49"/>
      <c r="H74" s="108" t="str">
        <f>IF(G74='Liste de produits types'!C152,F74,"")</f>
        <v/>
      </c>
      <c r="I74" s="50" t="e">
        <f>VLOOKUP($A74,'Liste de produits types'!$A$2:$E$142,2,FALSE)</f>
        <v>#N/A</v>
      </c>
      <c r="J74" s="50" t="e">
        <f>VLOOKUP($A74,'Liste de produits types'!$A$2:$E$142,4,FALSE)</f>
        <v>#N/A</v>
      </c>
      <c r="K74" s="50" t="e">
        <f>VLOOKUP($A74,'Liste de produits types'!$A$2:$E$142,5,FALSE)</f>
        <v>#N/A</v>
      </c>
      <c r="L74" s="7"/>
      <c r="M74" s="9"/>
    </row>
    <row r="75" spans="1:13" s="6" customFormat="1" ht="25.5" customHeight="1" x14ac:dyDescent="0.35">
      <c r="A75" s="49"/>
      <c r="B75" s="49"/>
      <c r="C75" s="49"/>
      <c r="D75" s="49"/>
      <c r="E75" s="49"/>
      <c r="F75" s="49"/>
      <c r="G75" s="49"/>
      <c r="H75" s="108" t="str">
        <f>IF(G75='Liste de produits types'!C152,F75,"")</f>
        <v/>
      </c>
      <c r="I75" s="50" t="e">
        <f>VLOOKUP($A75,'Liste de produits types'!$A$2:$E$142,2,FALSE)</f>
        <v>#N/A</v>
      </c>
      <c r="J75" s="50" t="e">
        <f>VLOOKUP($A75,'Liste de produits types'!$A$2:$E$142,4,FALSE)</f>
        <v>#N/A</v>
      </c>
      <c r="K75" s="50" t="e">
        <f>VLOOKUP($A75,'Liste de produits types'!$A$2:$E$142,5,FALSE)</f>
        <v>#N/A</v>
      </c>
      <c r="L75" s="7"/>
      <c r="M75" s="9"/>
    </row>
    <row r="76" spans="1:13" s="6" customFormat="1" ht="25.5" customHeight="1" x14ac:dyDescent="0.35">
      <c r="A76" s="49"/>
      <c r="B76" s="49"/>
      <c r="C76" s="49"/>
      <c r="D76" s="49"/>
      <c r="E76" s="49"/>
      <c r="F76" s="49"/>
      <c r="G76" s="49"/>
      <c r="H76" s="108" t="str">
        <f>IF(G76='Liste de produits types'!C152,F76,"")</f>
        <v/>
      </c>
      <c r="I76" s="50" t="e">
        <f>VLOOKUP($A76,'Liste de produits types'!$A$2:$E$142,2,FALSE)</f>
        <v>#N/A</v>
      </c>
      <c r="J76" s="50" t="e">
        <f>VLOOKUP($A76,'Liste de produits types'!$A$2:$E$142,4,FALSE)</f>
        <v>#N/A</v>
      </c>
      <c r="K76" s="50" t="e">
        <f>VLOOKUP($A76,'Liste de produits types'!$A$2:$E$142,5,FALSE)</f>
        <v>#N/A</v>
      </c>
      <c r="L76" s="7"/>
      <c r="M76" s="9"/>
    </row>
    <row r="77" spans="1:13" s="6" customFormat="1" ht="25.5" customHeight="1" x14ac:dyDescent="0.35">
      <c r="A77" s="49"/>
      <c r="B77" s="49"/>
      <c r="C77" s="49"/>
      <c r="D77" s="49"/>
      <c r="E77" s="49"/>
      <c r="F77" s="49"/>
      <c r="G77" s="49"/>
      <c r="H77" s="108" t="str">
        <f>IF(G77='Liste de produits types'!C152,F77,"")</f>
        <v/>
      </c>
      <c r="I77" s="50" t="e">
        <f>VLOOKUP($A77,'Liste de produits types'!$A$2:$E$142,2,FALSE)</f>
        <v>#N/A</v>
      </c>
      <c r="J77" s="50" t="e">
        <f>VLOOKUP($A77,'Liste de produits types'!$A$2:$E$142,4,FALSE)</f>
        <v>#N/A</v>
      </c>
      <c r="K77" s="50" t="e">
        <f>VLOOKUP($A77,'Liste de produits types'!$A$2:$E$142,5,FALSE)</f>
        <v>#N/A</v>
      </c>
      <c r="L77" s="7"/>
      <c r="M77" s="9"/>
    </row>
    <row r="78" spans="1:13" s="6" customFormat="1" ht="25.5" customHeight="1" x14ac:dyDescent="0.35">
      <c r="A78" s="49"/>
      <c r="B78" s="49"/>
      <c r="C78" s="49"/>
      <c r="D78" s="49"/>
      <c r="E78" s="49"/>
      <c r="F78" s="49"/>
      <c r="G78" s="49"/>
      <c r="H78" s="108" t="str">
        <f>IF(G78='Liste de produits types'!C152,F78,"")</f>
        <v/>
      </c>
      <c r="I78" s="50" t="e">
        <f>VLOOKUP($A78,'Liste de produits types'!$A$2:$E$142,2,FALSE)</f>
        <v>#N/A</v>
      </c>
      <c r="J78" s="50" t="e">
        <f>VLOOKUP($A78,'Liste de produits types'!$A$2:$E$142,4,FALSE)</f>
        <v>#N/A</v>
      </c>
      <c r="K78" s="50" t="e">
        <f>VLOOKUP($A78,'Liste de produits types'!$A$2:$E$142,5,FALSE)</f>
        <v>#N/A</v>
      </c>
      <c r="L78" s="7"/>
      <c r="M78" s="9"/>
    </row>
    <row r="79" spans="1:13" s="6" customFormat="1" ht="25.5" customHeight="1" x14ac:dyDescent="0.35">
      <c r="A79" s="49"/>
      <c r="B79" s="49"/>
      <c r="C79" s="49"/>
      <c r="D79" s="49"/>
      <c r="E79" s="49"/>
      <c r="F79" s="49"/>
      <c r="G79" s="49"/>
      <c r="H79" s="108" t="str">
        <f>IF(G79='Liste de produits types'!C152,F79,"")</f>
        <v/>
      </c>
      <c r="I79" s="50" t="e">
        <f>VLOOKUP($A79,'Liste de produits types'!$A$2:$E$142,2,FALSE)</f>
        <v>#N/A</v>
      </c>
      <c r="J79" s="50" t="e">
        <f>VLOOKUP($A79,'Liste de produits types'!$A$2:$E$142,4,FALSE)</f>
        <v>#N/A</v>
      </c>
      <c r="K79" s="50" t="e">
        <f>VLOOKUP($A79,'Liste de produits types'!$A$2:$E$142,5,FALSE)</f>
        <v>#N/A</v>
      </c>
      <c r="L79" s="7"/>
      <c r="M79" s="9"/>
    </row>
    <row r="80" spans="1:13" s="6" customFormat="1" ht="25.5" customHeight="1" x14ac:dyDescent="0.35">
      <c r="A80" s="49"/>
      <c r="B80" s="49"/>
      <c r="C80" s="49"/>
      <c r="D80" s="49"/>
      <c r="E80" s="49"/>
      <c r="F80" s="49"/>
      <c r="G80" s="49"/>
      <c r="H80" s="108" t="str">
        <f>IF(G80='Liste de produits types'!C152,F80,"")</f>
        <v/>
      </c>
      <c r="I80" s="50" t="e">
        <f>VLOOKUP($A80,'Liste de produits types'!$A$2:$E$142,2,FALSE)</f>
        <v>#N/A</v>
      </c>
      <c r="J80" s="50" t="e">
        <f>VLOOKUP($A80,'Liste de produits types'!$A$2:$E$142,4,FALSE)</f>
        <v>#N/A</v>
      </c>
      <c r="K80" s="50" t="e">
        <f>VLOOKUP($A80,'Liste de produits types'!$A$2:$E$142,5,FALSE)</f>
        <v>#N/A</v>
      </c>
      <c r="L80" s="7"/>
      <c r="M80" s="9"/>
    </row>
    <row r="81" spans="1:13" s="6" customFormat="1" ht="25.5" customHeight="1" x14ac:dyDescent="0.35">
      <c r="A81" s="49"/>
      <c r="B81" s="49"/>
      <c r="C81" s="49"/>
      <c r="D81" s="49"/>
      <c r="E81" s="49"/>
      <c r="F81" s="49"/>
      <c r="G81" s="49"/>
      <c r="H81" s="108" t="str">
        <f>IF(G81='Liste de produits types'!C152,F81,"")</f>
        <v/>
      </c>
      <c r="I81" s="50" t="e">
        <f>VLOOKUP($A81,'Liste de produits types'!$A$2:$E$142,2,FALSE)</f>
        <v>#N/A</v>
      </c>
      <c r="J81" s="50" t="e">
        <f>VLOOKUP($A81,'Liste de produits types'!$A$2:$E$142,4,FALSE)</f>
        <v>#N/A</v>
      </c>
      <c r="K81" s="50" t="e">
        <f>VLOOKUP($A81,'Liste de produits types'!$A$2:$E$142,5,FALSE)</f>
        <v>#N/A</v>
      </c>
      <c r="L81" s="7"/>
      <c r="M81" s="9"/>
    </row>
    <row r="82" spans="1:13" s="6" customFormat="1" ht="25.5" customHeight="1" x14ac:dyDescent="0.35">
      <c r="A82" s="49"/>
      <c r="B82" s="49"/>
      <c r="C82" s="49"/>
      <c r="D82" s="49"/>
      <c r="E82" s="49"/>
      <c r="F82" s="49"/>
      <c r="G82" s="49"/>
      <c r="H82" s="108" t="str">
        <f>IF(G82='Liste de produits types'!C152,F82,"")</f>
        <v/>
      </c>
      <c r="I82" s="50" t="e">
        <f>VLOOKUP($A82,'Liste de produits types'!$A$2:$E$142,2,FALSE)</f>
        <v>#N/A</v>
      </c>
      <c r="J82" s="50" t="e">
        <f>VLOOKUP($A82,'Liste de produits types'!$A$2:$E$142,4,FALSE)</f>
        <v>#N/A</v>
      </c>
      <c r="K82" s="50" t="e">
        <f>VLOOKUP($A82,'Liste de produits types'!$A$2:$E$142,5,FALSE)</f>
        <v>#N/A</v>
      </c>
      <c r="L82" s="7"/>
      <c r="M82" s="9"/>
    </row>
    <row r="83" spans="1:13" s="6" customFormat="1" ht="25.5" customHeight="1" x14ac:dyDescent="0.35">
      <c r="A83" s="49"/>
      <c r="B83" s="49"/>
      <c r="C83" s="49"/>
      <c r="D83" s="49"/>
      <c r="E83" s="49"/>
      <c r="F83" s="49"/>
      <c r="G83" s="49"/>
      <c r="H83" s="108" t="str">
        <f>IF(G83='Liste de produits types'!C152,F83,"")</f>
        <v/>
      </c>
      <c r="I83" s="50" t="e">
        <f>VLOOKUP($A83,'Liste de produits types'!$A$2:$E$142,2,FALSE)</f>
        <v>#N/A</v>
      </c>
      <c r="J83" s="50" t="e">
        <f>VLOOKUP($A83,'Liste de produits types'!$A$2:$E$142,4,FALSE)</f>
        <v>#N/A</v>
      </c>
      <c r="K83" s="50" t="e">
        <f>VLOOKUP($A83,'Liste de produits types'!$A$2:$E$142,5,FALSE)</f>
        <v>#N/A</v>
      </c>
      <c r="L83" s="7"/>
      <c r="M83" s="9"/>
    </row>
    <row r="84" spans="1:13" s="6" customFormat="1" ht="25.5" customHeight="1" x14ac:dyDescent="0.35">
      <c r="A84" s="49"/>
      <c r="B84" s="49"/>
      <c r="C84" s="49"/>
      <c r="D84" s="49"/>
      <c r="E84" s="49"/>
      <c r="F84" s="49"/>
      <c r="G84" s="49"/>
      <c r="H84" s="108" t="str">
        <f>IF(G84='Liste de produits types'!C152,F84,"")</f>
        <v/>
      </c>
      <c r="I84" s="50" t="e">
        <f>VLOOKUP($A84,'Liste de produits types'!$A$2:$E$142,2,FALSE)</f>
        <v>#N/A</v>
      </c>
      <c r="J84" s="50" t="e">
        <f>VLOOKUP($A84,'Liste de produits types'!$A$2:$E$142,4,FALSE)</f>
        <v>#N/A</v>
      </c>
      <c r="K84" s="50" t="e">
        <f>VLOOKUP($A84,'Liste de produits types'!$A$2:$E$142,5,FALSE)</f>
        <v>#N/A</v>
      </c>
      <c r="L84" s="7"/>
      <c r="M84" s="9"/>
    </row>
    <row r="85" spans="1:13" s="6" customFormat="1" ht="25.5" customHeight="1" x14ac:dyDescent="0.35">
      <c r="A85" s="49"/>
      <c r="B85" s="49"/>
      <c r="C85" s="49"/>
      <c r="D85" s="49"/>
      <c r="E85" s="49"/>
      <c r="F85" s="49"/>
      <c r="G85" s="49"/>
      <c r="H85" s="108" t="str">
        <f>IF(G85='Liste de produits types'!C152,F85,"")</f>
        <v/>
      </c>
      <c r="I85" s="50" t="e">
        <f>VLOOKUP($A85,'Liste de produits types'!$A$2:$E$142,2,FALSE)</f>
        <v>#N/A</v>
      </c>
      <c r="J85" s="50" t="e">
        <f>VLOOKUP($A85,'Liste de produits types'!$A$2:$E$142,4,FALSE)</f>
        <v>#N/A</v>
      </c>
      <c r="K85" s="50" t="e">
        <f>VLOOKUP($A85,'Liste de produits types'!$A$2:$E$142,5,FALSE)</f>
        <v>#N/A</v>
      </c>
      <c r="L85" s="7"/>
      <c r="M85" s="9"/>
    </row>
    <row r="86" spans="1:13" s="6" customFormat="1" ht="25.5" customHeight="1" x14ac:dyDescent="0.35">
      <c r="A86" s="49"/>
      <c r="B86" s="49"/>
      <c r="C86" s="49"/>
      <c r="D86" s="49"/>
      <c r="E86" s="49"/>
      <c r="F86" s="49"/>
      <c r="G86" s="49"/>
      <c r="H86" s="108" t="str">
        <f>IF(G86='Liste de produits types'!C152,F86,"")</f>
        <v/>
      </c>
      <c r="I86" s="50" t="e">
        <f>VLOOKUP($A86,'Liste de produits types'!$A$2:$E$142,2,FALSE)</f>
        <v>#N/A</v>
      </c>
      <c r="J86" s="50" t="e">
        <f>VLOOKUP($A86,'Liste de produits types'!$A$2:$E$142,4,FALSE)</f>
        <v>#N/A</v>
      </c>
      <c r="K86" s="50" t="e">
        <f>VLOOKUP($A86,'Liste de produits types'!$A$2:$E$142,5,FALSE)</f>
        <v>#N/A</v>
      </c>
      <c r="L86" s="7"/>
      <c r="M86" s="9"/>
    </row>
    <row r="87" spans="1:13" s="6" customFormat="1" ht="25.5" customHeight="1" x14ac:dyDescent="0.35">
      <c r="A87" s="49"/>
      <c r="B87" s="49"/>
      <c r="C87" s="49"/>
      <c r="D87" s="49"/>
      <c r="E87" s="49"/>
      <c r="F87" s="49"/>
      <c r="G87" s="49"/>
      <c r="H87" s="108" t="str">
        <f>IF(G87='Liste de produits types'!C152,F87,"")</f>
        <v/>
      </c>
      <c r="I87" s="50" t="e">
        <f>VLOOKUP($A87,'Liste de produits types'!$A$2:$E$142,2,FALSE)</f>
        <v>#N/A</v>
      </c>
      <c r="J87" s="50" t="e">
        <f>VLOOKUP($A87,'Liste de produits types'!$A$2:$E$142,4,FALSE)</f>
        <v>#N/A</v>
      </c>
      <c r="K87" s="50" t="e">
        <f>VLOOKUP($A87,'Liste de produits types'!$A$2:$E$142,5,FALSE)</f>
        <v>#N/A</v>
      </c>
      <c r="L87" s="7"/>
      <c r="M87" s="9"/>
    </row>
    <row r="88" spans="1:13" s="6" customFormat="1" ht="25.5" customHeight="1" x14ac:dyDescent="0.35">
      <c r="A88" s="49"/>
      <c r="B88" s="49"/>
      <c r="C88" s="49"/>
      <c r="D88" s="49"/>
      <c r="E88" s="49"/>
      <c r="F88" s="49"/>
      <c r="G88" s="49"/>
      <c r="H88" s="108" t="str">
        <f>IF(G88='Liste de produits types'!C152,F88,"")</f>
        <v/>
      </c>
      <c r="I88" s="50" t="e">
        <f>VLOOKUP($A88,'Liste de produits types'!$A$2:$E$142,2,FALSE)</f>
        <v>#N/A</v>
      </c>
      <c r="J88" s="50" t="e">
        <f>VLOOKUP($A88,'Liste de produits types'!$A$2:$E$142,4,FALSE)</f>
        <v>#N/A</v>
      </c>
      <c r="K88" s="50" t="e">
        <f>VLOOKUP($A88,'Liste de produits types'!$A$2:$E$142,5,FALSE)</f>
        <v>#N/A</v>
      </c>
      <c r="L88" s="7"/>
      <c r="M88" s="9"/>
    </row>
    <row r="89" spans="1:13" s="6" customFormat="1" ht="25.5" customHeight="1" x14ac:dyDescent="0.35">
      <c r="A89" s="49"/>
      <c r="B89" s="49"/>
      <c r="C89" s="49"/>
      <c r="D89" s="49"/>
      <c r="E89" s="49"/>
      <c r="F89" s="49"/>
      <c r="G89" s="49"/>
      <c r="H89" s="108" t="str">
        <f>IF(G89='Liste de produits types'!C152,F89,"")</f>
        <v/>
      </c>
      <c r="I89" s="50" t="e">
        <f>VLOOKUP($A89,'Liste de produits types'!$A$2:$E$142,2,FALSE)</f>
        <v>#N/A</v>
      </c>
      <c r="J89" s="50" t="e">
        <f>VLOOKUP($A89,'Liste de produits types'!$A$2:$E$142,4,FALSE)</f>
        <v>#N/A</v>
      </c>
      <c r="K89" s="50" t="e">
        <f>VLOOKUP($A89,'Liste de produits types'!$A$2:$E$142,5,FALSE)</f>
        <v>#N/A</v>
      </c>
      <c r="L89" s="7"/>
      <c r="M89" s="9"/>
    </row>
    <row r="90" spans="1:13" s="6" customFormat="1" ht="25.5" customHeight="1" x14ac:dyDescent="0.35">
      <c r="A90" s="49"/>
      <c r="B90" s="49"/>
      <c r="C90" s="49"/>
      <c r="D90" s="49"/>
      <c r="E90" s="49"/>
      <c r="F90" s="49"/>
      <c r="G90" s="49"/>
      <c r="H90" s="108" t="str">
        <f>IF(G90='Liste de produits types'!C152,F90,"")</f>
        <v/>
      </c>
      <c r="I90" s="50" t="e">
        <f>VLOOKUP($A90,'Liste de produits types'!$A$2:$E$142,2,FALSE)</f>
        <v>#N/A</v>
      </c>
      <c r="J90" s="50" t="e">
        <f>VLOOKUP($A90,'Liste de produits types'!$A$2:$E$142,4,FALSE)</f>
        <v>#N/A</v>
      </c>
      <c r="K90" s="50" t="e">
        <f>VLOOKUP($A90,'Liste de produits types'!$A$2:$E$142,5,FALSE)</f>
        <v>#N/A</v>
      </c>
      <c r="L90" s="7"/>
      <c r="M90" s="9"/>
    </row>
    <row r="91" spans="1:13" s="6" customFormat="1" ht="25.5" customHeight="1" x14ac:dyDescent="0.35">
      <c r="A91" s="49"/>
      <c r="B91" s="49"/>
      <c r="C91" s="49"/>
      <c r="D91" s="49"/>
      <c r="E91" s="49"/>
      <c r="F91" s="49"/>
      <c r="G91" s="49"/>
      <c r="H91" s="108" t="str">
        <f>IF(G91='Liste de produits types'!C152,F91,"")</f>
        <v/>
      </c>
      <c r="I91" s="50" t="e">
        <f>VLOOKUP($A91,'Liste de produits types'!$A$2:$E$142,2,FALSE)</f>
        <v>#N/A</v>
      </c>
      <c r="J91" s="50" t="e">
        <f>VLOOKUP($A91,'Liste de produits types'!$A$2:$E$142,4,FALSE)</f>
        <v>#N/A</v>
      </c>
      <c r="K91" s="50" t="e">
        <f>VLOOKUP($A91,'Liste de produits types'!$A$2:$E$142,5,FALSE)</f>
        <v>#N/A</v>
      </c>
      <c r="L91" s="7"/>
      <c r="M91" s="9"/>
    </row>
    <row r="92" spans="1:13" s="6" customFormat="1" ht="25.5" customHeight="1" x14ac:dyDescent="0.35">
      <c r="A92" s="49"/>
      <c r="B92" s="49"/>
      <c r="C92" s="49"/>
      <c r="D92" s="49"/>
      <c r="E92" s="49"/>
      <c r="F92" s="49"/>
      <c r="G92" s="49"/>
      <c r="H92" s="108" t="str">
        <f>IF(G92='Liste de produits types'!C152,F92,"")</f>
        <v/>
      </c>
      <c r="I92" s="50" t="e">
        <f>VLOOKUP($A92,'Liste de produits types'!$A$2:$E$142,2,FALSE)</f>
        <v>#N/A</v>
      </c>
      <c r="J92" s="50" t="e">
        <f>VLOOKUP($A92,'Liste de produits types'!$A$2:$E$142,4,FALSE)</f>
        <v>#N/A</v>
      </c>
      <c r="K92" s="50" t="e">
        <f>VLOOKUP($A92,'Liste de produits types'!$A$2:$E$142,5,FALSE)</f>
        <v>#N/A</v>
      </c>
      <c r="L92" s="7"/>
      <c r="M92" s="9"/>
    </row>
    <row r="93" spans="1:13" s="6" customFormat="1" ht="25.5" customHeight="1" x14ac:dyDescent="0.35">
      <c r="A93" s="49"/>
      <c r="B93" s="49"/>
      <c r="C93" s="49"/>
      <c r="D93" s="49"/>
      <c r="E93" s="49"/>
      <c r="F93" s="49"/>
      <c r="G93" s="49"/>
      <c r="H93" s="108" t="str">
        <f>IF(G93='Liste de produits types'!C152,F93,"")</f>
        <v/>
      </c>
      <c r="I93" s="50" t="e">
        <f>VLOOKUP($A93,'Liste de produits types'!$A$2:$E$142,2,FALSE)</f>
        <v>#N/A</v>
      </c>
      <c r="J93" s="50" t="e">
        <f>VLOOKUP($A93,'Liste de produits types'!$A$2:$E$142,4,FALSE)</f>
        <v>#N/A</v>
      </c>
      <c r="K93" s="50" t="e">
        <f>VLOOKUP($A93,'Liste de produits types'!$A$2:$E$142,5,FALSE)</f>
        <v>#N/A</v>
      </c>
      <c r="L93" s="7"/>
      <c r="M93" s="9"/>
    </row>
    <row r="94" spans="1:13" s="6" customFormat="1" ht="25.5" customHeight="1" x14ac:dyDescent="0.35">
      <c r="A94" s="49"/>
      <c r="B94" s="49"/>
      <c r="C94" s="49"/>
      <c r="D94" s="49"/>
      <c r="E94" s="49"/>
      <c r="F94" s="49"/>
      <c r="G94" s="49"/>
      <c r="H94" s="108" t="str">
        <f>IF(G94='Liste de produits types'!C152,F94,"")</f>
        <v/>
      </c>
      <c r="I94" s="50" t="e">
        <f>VLOOKUP($A94,'Liste de produits types'!$A$2:$E$142,2,FALSE)</f>
        <v>#N/A</v>
      </c>
      <c r="J94" s="50" t="e">
        <f>VLOOKUP($A94,'Liste de produits types'!$A$2:$E$142,4,FALSE)</f>
        <v>#N/A</v>
      </c>
      <c r="K94" s="50" t="e">
        <f>VLOOKUP($A94,'Liste de produits types'!$A$2:$E$142,5,FALSE)</f>
        <v>#N/A</v>
      </c>
      <c r="L94" s="7"/>
      <c r="M94" s="9"/>
    </row>
    <row r="95" spans="1:13" s="6" customFormat="1" ht="25.5" customHeight="1" x14ac:dyDescent="0.35">
      <c r="A95" s="49"/>
      <c r="B95" s="49"/>
      <c r="C95" s="49"/>
      <c r="D95" s="49"/>
      <c r="E95" s="49"/>
      <c r="F95" s="49"/>
      <c r="G95" s="49"/>
      <c r="H95" s="108" t="str">
        <f>IF(G95='Liste de produits types'!C152,F95,"")</f>
        <v/>
      </c>
      <c r="I95" s="50" t="e">
        <f>VLOOKUP($A95,'Liste de produits types'!$A$2:$E$142,2,FALSE)</f>
        <v>#N/A</v>
      </c>
      <c r="J95" s="50" t="e">
        <f>VLOOKUP($A95,'Liste de produits types'!$A$2:$E$142,4,FALSE)</f>
        <v>#N/A</v>
      </c>
      <c r="K95" s="50" t="e">
        <f>VLOOKUP($A95,'Liste de produits types'!$A$2:$E$142,5,FALSE)</f>
        <v>#N/A</v>
      </c>
      <c r="L95" s="7"/>
      <c r="M95" s="9"/>
    </row>
    <row r="96" spans="1:13" s="6" customFormat="1" ht="25.5" customHeight="1" x14ac:dyDescent="0.35">
      <c r="A96" s="49"/>
      <c r="B96" s="49"/>
      <c r="C96" s="49"/>
      <c r="D96" s="49"/>
      <c r="E96" s="49"/>
      <c r="F96" s="49"/>
      <c r="G96" s="49"/>
      <c r="H96" s="108" t="str">
        <f>IF(G96='Liste de produits types'!C152,F96,"")</f>
        <v/>
      </c>
      <c r="I96" s="50" t="e">
        <f>VLOOKUP($A96,'Liste de produits types'!$A$2:$E$142,2,FALSE)</f>
        <v>#N/A</v>
      </c>
      <c r="J96" s="50" t="e">
        <f>VLOOKUP($A96,'Liste de produits types'!$A$2:$E$142,4,FALSE)</f>
        <v>#N/A</v>
      </c>
      <c r="K96" s="50" t="e">
        <f>VLOOKUP($A96,'Liste de produits types'!$A$2:$E$142,5,FALSE)</f>
        <v>#N/A</v>
      </c>
      <c r="L96" s="7"/>
      <c r="M96" s="9"/>
    </row>
    <row r="97" spans="1:13" s="6" customFormat="1" ht="25.5" customHeight="1" x14ac:dyDescent="0.35">
      <c r="A97" s="49"/>
      <c r="B97" s="49"/>
      <c r="C97" s="49"/>
      <c r="D97" s="49"/>
      <c r="E97" s="49"/>
      <c r="F97" s="49"/>
      <c r="G97" s="49"/>
      <c r="H97" s="108" t="str">
        <f>IF(G97='Liste de produits types'!C152,F97,"")</f>
        <v/>
      </c>
      <c r="I97" s="50" t="e">
        <f>VLOOKUP($A97,'Liste de produits types'!$A$2:$E$142,2,FALSE)</f>
        <v>#N/A</v>
      </c>
      <c r="J97" s="50" t="e">
        <f>VLOOKUP($A97,'Liste de produits types'!$A$2:$E$142,4,FALSE)</f>
        <v>#N/A</v>
      </c>
      <c r="K97" s="50" t="e">
        <f>VLOOKUP($A97,'Liste de produits types'!$A$2:$E$142,5,FALSE)</f>
        <v>#N/A</v>
      </c>
      <c r="L97" s="7"/>
      <c r="M97" s="9"/>
    </row>
    <row r="98" spans="1:13" s="6" customFormat="1" ht="25.5" customHeight="1" x14ac:dyDescent="0.35">
      <c r="A98" s="49"/>
      <c r="B98" s="49"/>
      <c r="C98" s="49"/>
      <c r="D98" s="49"/>
      <c r="E98" s="49"/>
      <c r="F98" s="49"/>
      <c r="G98" s="49"/>
      <c r="H98" s="108" t="str">
        <f>IF(G98='Liste de produits types'!C152,F98,"")</f>
        <v/>
      </c>
      <c r="I98" s="50" t="e">
        <f>VLOOKUP($A98,'Liste de produits types'!$A$2:$E$142,2,FALSE)</f>
        <v>#N/A</v>
      </c>
      <c r="J98" s="50" t="e">
        <f>VLOOKUP($A98,'Liste de produits types'!$A$2:$E$142,4,FALSE)</f>
        <v>#N/A</v>
      </c>
      <c r="K98" s="50" t="e">
        <f>VLOOKUP($A98,'Liste de produits types'!$A$2:$E$142,5,FALSE)</f>
        <v>#N/A</v>
      </c>
      <c r="L98" s="7"/>
      <c r="M98" s="9"/>
    </row>
    <row r="99" spans="1:13" s="6" customFormat="1" ht="25.5" customHeight="1" x14ac:dyDescent="0.35">
      <c r="A99" s="49"/>
      <c r="B99" s="49"/>
      <c r="C99" s="49"/>
      <c r="D99" s="49"/>
      <c r="E99" s="49"/>
      <c r="F99" s="49"/>
      <c r="G99" s="49"/>
      <c r="H99" s="108" t="str">
        <f>IF(G99='Liste de produits types'!C152,F99,"")</f>
        <v/>
      </c>
      <c r="I99" s="50" t="e">
        <f>VLOOKUP($A99,'Liste de produits types'!$A$2:$E$142,2,FALSE)</f>
        <v>#N/A</v>
      </c>
      <c r="J99" s="50" t="e">
        <f>VLOOKUP($A99,'Liste de produits types'!$A$2:$E$142,4,FALSE)</f>
        <v>#N/A</v>
      </c>
      <c r="K99" s="50" t="e">
        <f>VLOOKUP($A99,'Liste de produits types'!$A$2:$E$142,5,FALSE)</f>
        <v>#N/A</v>
      </c>
      <c r="L99" s="7"/>
      <c r="M99" s="9"/>
    </row>
    <row r="100" spans="1:13" s="6" customFormat="1" ht="25.5" customHeight="1" x14ac:dyDescent="0.35">
      <c r="A100" s="49"/>
      <c r="B100" s="49"/>
      <c r="C100" s="49"/>
      <c r="D100" s="49"/>
      <c r="E100" s="49"/>
      <c r="F100" s="49"/>
      <c r="G100" s="49"/>
      <c r="H100" s="108" t="str">
        <f>IF(G100='Liste de produits types'!C152,F100,"")</f>
        <v/>
      </c>
      <c r="I100" s="50" t="e">
        <f>VLOOKUP($A100,'Liste de produits types'!$A$2:$E$142,2,FALSE)</f>
        <v>#N/A</v>
      </c>
      <c r="J100" s="50" t="e">
        <f>VLOOKUP($A100,'Liste de produits types'!$A$2:$E$142,4,FALSE)</f>
        <v>#N/A</v>
      </c>
      <c r="K100" s="50" t="e">
        <f>VLOOKUP($A100,'Liste de produits types'!$A$2:$E$142,5,FALSE)</f>
        <v>#N/A</v>
      </c>
      <c r="L100" s="7"/>
      <c r="M100" s="9"/>
    </row>
    <row r="101" spans="1:13" s="6" customFormat="1" ht="25.5" customHeight="1" x14ac:dyDescent="0.35">
      <c r="A101" s="49"/>
      <c r="B101" s="49"/>
      <c r="C101" s="49"/>
      <c r="D101" s="49"/>
      <c r="E101" s="49"/>
      <c r="F101" s="49"/>
      <c r="G101" s="49"/>
      <c r="H101" s="108" t="str">
        <f>IF(G101='Liste de produits types'!C152,F101,"")</f>
        <v/>
      </c>
      <c r="I101" s="50" t="e">
        <f>VLOOKUP($A101,'Liste de produits types'!$A$2:$E$142,2,FALSE)</f>
        <v>#N/A</v>
      </c>
      <c r="J101" s="50" t="e">
        <f>VLOOKUP($A101,'Liste de produits types'!$A$2:$E$142,4,FALSE)</f>
        <v>#N/A</v>
      </c>
      <c r="K101" s="50" t="e">
        <f>VLOOKUP($A101,'Liste de produits types'!$A$2:$E$142,5,FALSE)</f>
        <v>#N/A</v>
      </c>
      <c r="L101" s="7"/>
      <c r="M101" s="9"/>
    </row>
    <row r="102" spans="1:13" s="6" customFormat="1" ht="25.5" customHeight="1" x14ac:dyDescent="0.35">
      <c r="A102" s="49"/>
      <c r="B102" s="49"/>
      <c r="C102" s="49"/>
      <c r="D102" s="49"/>
      <c r="E102" s="49"/>
      <c r="F102" s="49"/>
      <c r="G102" s="49"/>
      <c r="H102" s="108" t="str">
        <f>IF(G102='Liste de produits types'!C152,F102,"")</f>
        <v/>
      </c>
      <c r="I102" s="50" t="e">
        <f>VLOOKUP($A102,'Liste de produits types'!$A$2:$E$142,2,FALSE)</f>
        <v>#N/A</v>
      </c>
      <c r="J102" s="50" t="e">
        <f>VLOOKUP($A102,'Liste de produits types'!$A$2:$E$142,4,FALSE)</f>
        <v>#N/A</v>
      </c>
      <c r="K102" s="50" t="e">
        <f>VLOOKUP($A102,'Liste de produits types'!$A$2:$E$142,5,FALSE)</f>
        <v>#N/A</v>
      </c>
      <c r="L102" s="7"/>
      <c r="M102" s="9"/>
    </row>
    <row r="103" spans="1:13" s="6" customFormat="1" ht="25.5" customHeight="1" x14ac:dyDescent="0.35">
      <c r="A103" s="49"/>
      <c r="B103" s="49"/>
      <c r="C103" s="49"/>
      <c r="D103" s="49"/>
      <c r="E103" s="49"/>
      <c r="F103" s="49"/>
      <c r="G103" s="49"/>
      <c r="H103" s="108" t="str">
        <f>IF(G103='Liste de produits types'!C152,F103,"")</f>
        <v/>
      </c>
      <c r="I103" s="50" t="e">
        <f>VLOOKUP($A103,'Liste de produits types'!$A$2:$E$142,2,FALSE)</f>
        <v>#N/A</v>
      </c>
      <c r="J103" s="50" t="e">
        <f>VLOOKUP($A103,'Liste de produits types'!$A$2:$E$142,4,FALSE)</f>
        <v>#N/A</v>
      </c>
      <c r="K103" s="50" t="e">
        <f>VLOOKUP($A103,'Liste de produits types'!$A$2:$E$142,5,FALSE)</f>
        <v>#N/A</v>
      </c>
      <c r="L103" s="7"/>
      <c r="M103" s="9"/>
    </row>
    <row r="104" spans="1:13" s="6" customFormat="1" ht="25.5" customHeight="1" x14ac:dyDescent="0.35">
      <c r="A104" s="49"/>
      <c r="B104" s="49"/>
      <c r="C104" s="49"/>
      <c r="D104" s="49"/>
      <c r="E104" s="49"/>
      <c r="F104" s="49"/>
      <c r="G104" s="49"/>
      <c r="H104" s="108" t="str">
        <f>IF(G104='Liste de produits types'!C152,F104,"")</f>
        <v/>
      </c>
      <c r="I104" s="50" t="e">
        <f>VLOOKUP($A104,'Liste de produits types'!$A$2:$E$142,2,FALSE)</f>
        <v>#N/A</v>
      </c>
      <c r="J104" s="50" t="e">
        <f>VLOOKUP($A104,'Liste de produits types'!$A$2:$E$142,4,FALSE)</f>
        <v>#N/A</v>
      </c>
      <c r="K104" s="50" t="e">
        <f>VLOOKUP($A104,'Liste de produits types'!$A$2:$E$142,5,FALSE)</f>
        <v>#N/A</v>
      </c>
      <c r="L104" s="7"/>
      <c r="M104" s="9"/>
    </row>
    <row r="105" spans="1:13" s="6" customFormat="1" ht="25.5" customHeight="1" x14ac:dyDescent="0.35">
      <c r="A105" s="49"/>
      <c r="B105" s="49"/>
      <c r="C105" s="49"/>
      <c r="D105" s="49"/>
      <c r="E105" s="49"/>
      <c r="F105" s="49"/>
      <c r="G105" s="49"/>
      <c r="H105" s="108" t="str">
        <f>IF(G105='Liste de produits types'!C152,F105,"")</f>
        <v/>
      </c>
      <c r="I105" s="50" t="e">
        <f>VLOOKUP($A105,'Liste de produits types'!$A$2:$E$142,2,FALSE)</f>
        <v>#N/A</v>
      </c>
      <c r="J105" s="50" t="e">
        <f>VLOOKUP($A105,'Liste de produits types'!$A$2:$E$142,4,FALSE)</f>
        <v>#N/A</v>
      </c>
      <c r="K105" s="50" t="e">
        <f>VLOOKUP($A105,'Liste de produits types'!$A$2:$E$142,5,FALSE)</f>
        <v>#N/A</v>
      </c>
      <c r="L105" s="7"/>
      <c r="M105" s="9"/>
    </row>
    <row r="106" spans="1:13" s="6" customFormat="1" ht="25.5" customHeight="1" x14ac:dyDescent="0.35">
      <c r="A106" s="49"/>
      <c r="B106" s="49"/>
      <c r="C106" s="49"/>
      <c r="D106" s="49"/>
      <c r="E106" s="49"/>
      <c r="F106" s="49"/>
      <c r="G106" s="49"/>
      <c r="H106" s="108" t="str">
        <f>IF(G106='Liste de produits types'!C152,F106,"")</f>
        <v/>
      </c>
      <c r="I106" s="50" t="e">
        <f>VLOOKUP($A106,'Liste de produits types'!$A$2:$E$142,2,FALSE)</f>
        <v>#N/A</v>
      </c>
      <c r="J106" s="50" t="e">
        <f>VLOOKUP($A106,'Liste de produits types'!$A$2:$E$142,4,FALSE)</f>
        <v>#N/A</v>
      </c>
      <c r="K106" s="50" t="e">
        <f>VLOOKUP($A106,'Liste de produits types'!$A$2:$E$142,5,FALSE)</f>
        <v>#N/A</v>
      </c>
      <c r="L106" s="7"/>
      <c r="M106" s="9"/>
    </row>
    <row r="107" spans="1:13" s="6" customFormat="1" ht="25.5" customHeight="1" x14ac:dyDescent="0.35">
      <c r="A107" s="49"/>
      <c r="B107" s="49"/>
      <c r="C107" s="49"/>
      <c r="D107" s="49"/>
      <c r="E107" s="49"/>
      <c r="F107" s="49"/>
      <c r="G107" s="49"/>
      <c r="H107" s="108" t="str">
        <f>IF(G107='Liste de produits types'!C152,F107,"")</f>
        <v/>
      </c>
      <c r="I107" s="50" t="e">
        <f>VLOOKUP($A107,'Liste de produits types'!$A$2:$E$142,2,FALSE)</f>
        <v>#N/A</v>
      </c>
      <c r="J107" s="50" t="e">
        <f>VLOOKUP($A107,'Liste de produits types'!$A$2:$E$142,4,FALSE)</f>
        <v>#N/A</v>
      </c>
      <c r="K107" s="50" t="e">
        <f>VLOOKUP($A107,'Liste de produits types'!$A$2:$E$142,5,FALSE)</f>
        <v>#N/A</v>
      </c>
      <c r="L107" s="7"/>
      <c r="M107" s="9"/>
    </row>
    <row r="108" spans="1:13" s="6" customFormat="1" ht="25.5" customHeight="1" x14ac:dyDescent="0.35">
      <c r="A108" s="49"/>
      <c r="B108" s="49"/>
      <c r="C108" s="49"/>
      <c r="D108" s="49"/>
      <c r="E108" s="49"/>
      <c r="F108" s="49"/>
      <c r="G108" s="49"/>
      <c r="H108" s="108" t="str">
        <f>IF(G108='Liste de produits types'!C152,F108,"")</f>
        <v/>
      </c>
      <c r="I108" s="50" t="e">
        <f>VLOOKUP($A108,'Liste de produits types'!$A$2:$E$142,2,FALSE)</f>
        <v>#N/A</v>
      </c>
      <c r="J108" s="50" t="e">
        <f>VLOOKUP($A108,'Liste de produits types'!$A$2:$E$142,4,FALSE)</f>
        <v>#N/A</v>
      </c>
      <c r="K108" s="50" t="e">
        <f>VLOOKUP($A108,'Liste de produits types'!$A$2:$E$142,5,FALSE)</f>
        <v>#N/A</v>
      </c>
      <c r="L108" s="7"/>
      <c r="M108" s="9"/>
    </row>
    <row r="109" spans="1:13" s="6" customFormat="1" ht="25.5" customHeight="1" x14ac:dyDescent="0.35">
      <c r="A109" s="49"/>
      <c r="B109" s="49"/>
      <c r="C109" s="49"/>
      <c r="D109" s="49"/>
      <c r="E109" s="49"/>
      <c r="F109" s="49"/>
      <c r="G109" s="49"/>
      <c r="H109" s="108" t="str">
        <f>IF(G109='Liste de produits types'!C152,F109,"")</f>
        <v/>
      </c>
      <c r="I109" s="50" t="e">
        <f>VLOOKUP($A109,'Liste de produits types'!$A$2:$E$142,2,FALSE)</f>
        <v>#N/A</v>
      </c>
      <c r="J109" s="50" t="e">
        <f>VLOOKUP($A109,'Liste de produits types'!$A$2:$E$142,4,FALSE)</f>
        <v>#N/A</v>
      </c>
      <c r="K109" s="50" t="e">
        <f>VLOOKUP($A109,'Liste de produits types'!$A$2:$E$142,5,FALSE)</f>
        <v>#N/A</v>
      </c>
      <c r="L109" s="7"/>
      <c r="M109" s="9"/>
    </row>
    <row r="110" spans="1:13" s="6" customFormat="1" ht="25.5" customHeight="1" x14ac:dyDescent="0.35">
      <c r="A110" s="49"/>
      <c r="B110" s="49"/>
      <c r="C110" s="49"/>
      <c r="D110" s="49"/>
      <c r="E110" s="49"/>
      <c r="F110" s="49"/>
      <c r="G110" s="49"/>
      <c r="H110" s="108" t="str">
        <f>IF(G110='Liste de produits types'!C152,F110,"")</f>
        <v/>
      </c>
      <c r="I110" s="50" t="e">
        <f>VLOOKUP($A110,'Liste de produits types'!$A$2:$E$142,2,FALSE)</f>
        <v>#N/A</v>
      </c>
      <c r="J110" s="50" t="e">
        <f>VLOOKUP($A110,'Liste de produits types'!$A$2:$E$142,4,FALSE)</f>
        <v>#N/A</v>
      </c>
      <c r="K110" s="50" t="e">
        <f>VLOOKUP($A110,'Liste de produits types'!$A$2:$E$142,5,FALSE)</f>
        <v>#N/A</v>
      </c>
      <c r="L110" s="7"/>
      <c r="M110" s="9"/>
    </row>
    <row r="111" spans="1:13" s="6" customFormat="1" ht="25.5" customHeight="1" x14ac:dyDescent="0.35">
      <c r="A111" s="49"/>
      <c r="B111" s="49"/>
      <c r="C111" s="49"/>
      <c r="D111" s="49"/>
      <c r="E111" s="49"/>
      <c r="F111" s="49"/>
      <c r="G111" s="49"/>
      <c r="H111" s="108" t="str">
        <f>IF(G111='Liste de produits types'!C152,F111,"")</f>
        <v/>
      </c>
      <c r="I111" s="50" t="e">
        <f>VLOOKUP($A111,'Liste de produits types'!$A$2:$E$142,2,FALSE)</f>
        <v>#N/A</v>
      </c>
      <c r="J111" s="50" t="e">
        <f>VLOOKUP($A111,'Liste de produits types'!$A$2:$E$142,4,FALSE)</f>
        <v>#N/A</v>
      </c>
      <c r="K111" s="50" t="e">
        <f>VLOOKUP($A111,'Liste de produits types'!$A$2:$E$142,5,FALSE)</f>
        <v>#N/A</v>
      </c>
      <c r="L111" s="7"/>
      <c r="M111" s="9"/>
    </row>
    <row r="112" spans="1:13" s="6" customFormat="1" ht="25.5" customHeight="1" x14ac:dyDescent="0.35">
      <c r="A112" s="49"/>
      <c r="B112" s="49"/>
      <c r="C112" s="49"/>
      <c r="D112" s="49"/>
      <c r="E112" s="49"/>
      <c r="F112" s="49"/>
      <c r="G112" s="49"/>
      <c r="H112" s="108" t="str">
        <f>IF(G112='Liste de produits types'!C152,F112,"")</f>
        <v/>
      </c>
      <c r="I112" s="50" t="e">
        <f>VLOOKUP($A112,'Liste de produits types'!$A$2:$E$142,2,FALSE)</f>
        <v>#N/A</v>
      </c>
      <c r="J112" s="50" t="e">
        <f>VLOOKUP($A112,'Liste de produits types'!$A$2:$E$142,4,FALSE)</f>
        <v>#N/A</v>
      </c>
      <c r="K112" s="50" t="e">
        <f>VLOOKUP($A112,'Liste de produits types'!$A$2:$E$142,5,FALSE)</f>
        <v>#N/A</v>
      </c>
      <c r="L112" s="7"/>
      <c r="M112" s="9"/>
    </row>
    <row r="113" spans="1:13" s="6" customFormat="1" ht="25.5" customHeight="1" x14ac:dyDescent="0.35">
      <c r="A113" s="49"/>
      <c r="B113" s="49"/>
      <c r="C113" s="49"/>
      <c r="D113" s="49"/>
      <c r="E113" s="49"/>
      <c r="F113" s="49"/>
      <c r="G113" s="49"/>
      <c r="H113" s="108" t="str">
        <f>IF(G113='Liste de produits types'!C152,F113,"")</f>
        <v/>
      </c>
      <c r="I113" s="50" t="e">
        <f>VLOOKUP($A113,'Liste de produits types'!$A$2:$E$142,2,FALSE)</f>
        <v>#N/A</v>
      </c>
      <c r="J113" s="50" t="e">
        <f>VLOOKUP($A113,'Liste de produits types'!$A$2:$E$142,4,FALSE)</f>
        <v>#N/A</v>
      </c>
      <c r="K113" s="50" t="e">
        <f>VLOOKUP($A113,'Liste de produits types'!$A$2:$E$142,5,FALSE)</f>
        <v>#N/A</v>
      </c>
      <c r="L113" s="7"/>
      <c r="M113" s="9"/>
    </row>
    <row r="114" spans="1:13" s="6" customFormat="1" ht="25.5" customHeight="1" x14ac:dyDescent="0.35">
      <c r="A114" s="49"/>
      <c r="B114" s="49"/>
      <c r="C114" s="49"/>
      <c r="D114" s="49"/>
      <c r="E114" s="49"/>
      <c r="F114" s="49"/>
      <c r="G114" s="49"/>
      <c r="H114" s="108" t="str">
        <f>IF(G114='Liste de produits types'!C152,F114,"")</f>
        <v/>
      </c>
      <c r="I114" s="50" t="e">
        <f>VLOOKUP($A114,'Liste de produits types'!$A$2:$E$142,2,FALSE)</f>
        <v>#N/A</v>
      </c>
      <c r="J114" s="50" t="e">
        <f>VLOOKUP($A114,'Liste de produits types'!$A$2:$E$142,4,FALSE)</f>
        <v>#N/A</v>
      </c>
      <c r="K114" s="50" t="e">
        <f>VLOOKUP($A114,'Liste de produits types'!$A$2:$E$142,5,FALSE)</f>
        <v>#N/A</v>
      </c>
      <c r="L114" s="7"/>
      <c r="M114" s="9"/>
    </row>
    <row r="115" spans="1:13" s="6" customFormat="1" ht="25.5" customHeight="1" x14ac:dyDescent="0.35">
      <c r="A115" s="49"/>
      <c r="B115" s="49"/>
      <c r="C115" s="49"/>
      <c r="D115" s="49"/>
      <c r="E115" s="49"/>
      <c r="F115" s="49"/>
      <c r="G115" s="49"/>
      <c r="H115" s="108" t="str">
        <f>IF(G115='Liste de produits types'!C152,F115,"")</f>
        <v/>
      </c>
      <c r="I115" s="50" t="e">
        <f>VLOOKUP($A115,'Liste de produits types'!$A$2:$E$142,2,FALSE)</f>
        <v>#N/A</v>
      </c>
      <c r="J115" s="50" t="e">
        <f>VLOOKUP($A115,'Liste de produits types'!$A$2:$E$142,4,FALSE)</f>
        <v>#N/A</v>
      </c>
      <c r="K115" s="50" t="e">
        <f>VLOOKUP($A115,'Liste de produits types'!$A$2:$E$142,5,FALSE)</f>
        <v>#N/A</v>
      </c>
      <c r="L115" s="7"/>
      <c r="M115" s="9"/>
    </row>
    <row r="116" spans="1:13" s="6" customFormat="1" ht="25.5" customHeight="1" x14ac:dyDescent="0.35">
      <c r="A116" s="49"/>
      <c r="B116" s="49"/>
      <c r="C116" s="49"/>
      <c r="D116" s="49"/>
      <c r="E116" s="49"/>
      <c r="F116" s="49"/>
      <c r="G116" s="49"/>
      <c r="H116" s="108" t="str">
        <f>IF(G116='Liste de produits types'!C152,F116,"")</f>
        <v/>
      </c>
      <c r="I116" s="50" t="e">
        <f>VLOOKUP($A116,'Liste de produits types'!$A$2:$E$142,2,FALSE)</f>
        <v>#N/A</v>
      </c>
      <c r="J116" s="50" t="e">
        <f>VLOOKUP($A116,'Liste de produits types'!$A$2:$E$142,4,FALSE)</f>
        <v>#N/A</v>
      </c>
      <c r="K116" s="50" t="e">
        <f>VLOOKUP($A116,'Liste de produits types'!$A$2:$E$142,5,FALSE)</f>
        <v>#N/A</v>
      </c>
      <c r="L116" s="7"/>
      <c r="M116" s="9"/>
    </row>
    <row r="117" spans="1:13" s="6" customFormat="1" ht="25.5" customHeight="1" x14ac:dyDescent="0.35">
      <c r="A117" s="49"/>
      <c r="B117" s="49"/>
      <c r="C117" s="49"/>
      <c r="D117" s="49"/>
      <c r="E117" s="49"/>
      <c r="F117" s="49"/>
      <c r="G117" s="49"/>
      <c r="H117" s="108" t="str">
        <f>IF(G117='Liste de produits types'!C152,F117,"")</f>
        <v/>
      </c>
      <c r="I117" s="50" t="e">
        <f>VLOOKUP($A117,'Liste de produits types'!$A$2:$E$142,2,FALSE)</f>
        <v>#N/A</v>
      </c>
      <c r="J117" s="50" t="e">
        <f>VLOOKUP($A117,'Liste de produits types'!$A$2:$E$142,4,FALSE)</f>
        <v>#N/A</v>
      </c>
      <c r="K117" s="50" t="e">
        <f>VLOOKUP($A117,'Liste de produits types'!$A$2:$E$142,5,FALSE)</f>
        <v>#N/A</v>
      </c>
      <c r="L117" s="7"/>
      <c r="M117" s="9"/>
    </row>
    <row r="118" spans="1:13" s="6" customFormat="1" ht="25.5" customHeight="1" x14ac:dyDescent="0.35">
      <c r="A118" s="49"/>
      <c r="B118" s="49"/>
      <c r="C118" s="49"/>
      <c r="D118" s="49"/>
      <c r="E118" s="49"/>
      <c r="F118" s="49"/>
      <c r="G118" s="49"/>
      <c r="H118" s="108" t="str">
        <f>IF(G118='Liste de produits types'!C152,F118,"")</f>
        <v/>
      </c>
      <c r="I118" s="50" t="e">
        <f>VLOOKUP($A118,'Liste de produits types'!$A$2:$E$142,2,FALSE)</f>
        <v>#N/A</v>
      </c>
      <c r="J118" s="50" t="e">
        <f>VLOOKUP($A118,'Liste de produits types'!$A$2:$E$142,4,FALSE)</f>
        <v>#N/A</v>
      </c>
      <c r="K118" s="50" t="e">
        <f>VLOOKUP($A118,'Liste de produits types'!$A$2:$E$142,5,FALSE)</f>
        <v>#N/A</v>
      </c>
      <c r="L118" s="7"/>
      <c r="M118" s="9"/>
    </row>
    <row r="119" spans="1:13" s="6" customFormat="1" ht="25.5" customHeight="1" x14ac:dyDescent="0.35">
      <c r="A119" s="49"/>
      <c r="B119" s="49"/>
      <c r="C119" s="49"/>
      <c r="D119" s="49"/>
      <c r="E119" s="49"/>
      <c r="F119" s="49"/>
      <c r="G119" s="49"/>
      <c r="H119" s="108" t="str">
        <f>IF(G119='Liste de produits types'!C152,F119,"")</f>
        <v/>
      </c>
      <c r="I119" s="50" t="e">
        <f>VLOOKUP($A119,'Liste de produits types'!$A$2:$E$142,2,FALSE)</f>
        <v>#N/A</v>
      </c>
      <c r="J119" s="50" t="e">
        <f>VLOOKUP($A119,'Liste de produits types'!$A$2:$E$142,4,FALSE)</f>
        <v>#N/A</v>
      </c>
      <c r="K119" s="50" t="e">
        <f>VLOOKUP($A119,'Liste de produits types'!$A$2:$E$142,5,FALSE)</f>
        <v>#N/A</v>
      </c>
      <c r="L119" s="7"/>
      <c r="M119" s="9"/>
    </row>
    <row r="120" spans="1:13" s="6" customFormat="1" ht="25.5" customHeight="1" x14ac:dyDescent="0.35">
      <c r="A120" s="49"/>
      <c r="B120" s="49"/>
      <c r="C120" s="49"/>
      <c r="D120" s="49"/>
      <c r="E120" s="49"/>
      <c r="F120" s="49"/>
      <c r="G120" s="49"/>
      <c r="H120" s="108" t="str">
        <f>IF(G120='Liste de produits types'!C152,F120,"")</f>
        <v/>
      </c>
      <c r="I120" s="50" t="e">
        <f>VLOOKUP($A120,'Liste de produits types'!$A$2:$E$142,2,FALSE)</f>
        <v>#N/A</v>
      </c>
      <c r="J120" s="50" t="e">
        <f>VLOOKUP($A120,'Liste de produits types'!$A$2:$E$142,4,FALSE)</f>
        <v>#N/A</v>
      </c>
      <c r="K120" s="50" t="e">
        <f>VLOOKUP($A120,'Liste de produits types'!$A$2:$E$142,5,FALSE)</f>
        <v>#N/A</v>
      </c>
      <c r="L120" s="7"/>
      <c r="M120" s="9"/>
    </row>
    <row r="121" spans="1:13" s="6" customFormat="1" ht="25.5" customHeight="1" x14ac:dyDescent="0.35">
      <c r="A121" s="49"/>
      <c r="B121" s="49"/>
      <c r="C121" s="49"/>
      <c r="D121" s="49"/>
      <c r="E121" s="49"/>
      <c r="F121" s="49"/>
      <c r="G121" s="49"/>
      <c r="H121" s="108" t="str">
        <f>IF(G121='Liste de produits types'!C152,F121,"")</f>
        <v/>
      </c>
      <c r="I121" s="50" t="e">
        <f>VLOOKUP($A121,'Liste de produits types'!$A$2:$E$142,2,FALSE)</f>
        <v>#N/A</v>
      </c>
      <c r="J121" s="50" t="e">
        <f>VLOOKUP($A121,'Liste de produits types'!$A$2:$E$142,4,FALSE)</f>
        <v>#N/A</v>
      </c>
      <c r="K121" s="50" t="e">
        <f>VLOOKUP($A121,'Liste de produits types'!$A$2:$E$142,5,FALSE)</f>
        <v>#N/A</v>
      </c>
      <c r="L121" s="7"/>
      <c r="M121" s="9"/>
    </row>
    <row r="122" spans="1:13" s="6" customFormat="1" ht="25.5" customHeight="1" x14ac:dyDescent="0.35">
      <c r="A122" s="49"/>
      <c r="B122" s="49"/>
      <c r="C122" s="49"/>
      <c r="D122" s="49"/>
      <c r="E122" s="49"/>
      <c r="F122" s="49"/>
      <c r="G122" s="49"/>
      <c r="H122" s="108" t="str">
        <f>IF(G122='Liste de produits types'!C152,F122,"")</f>
        <v/>
      </c>
      <c r="I122" s="50" t="e">
        <f>VLOOKUP($A122,'Liste de produits types'!$A$2:$E$142,2,FALSE)</f>
        <v>#N/A</v>
      </c>
      <c r="J122" s="50" t="e">
        <f>VLOOKUP($A122,'Liste de produits types'!$A$2:$E$142,4,FALSE)</f>
        <v>#N/A</v>
      </c>
      <c r="K122" s="50" t="e">
        <f>VLOOKUP($A122,'Liste de produits types'!$A$2:$E$142,5,FALSE)</f>
        <v>#N/A</v>
      </c>
      <c r="L122" s="7"/>
      <c r="M122" s="9"/>
    </row>
    <row r="123" spans="1:13" s="6" customFormat="1" ht="25.5" customHeight="1" x14ac:dyDescent="0.35">
      <c r="A123" s="49"/>
      <c r="B123" s="49"/>
      <c r="C123" s="49"/>
      <c r="D123" s="49"/>
      <c r="E123" s="49"/>
      <c r="F123" s="49"/>
      <c r="G123" s="49"/>
      <c r="H123" s="108" t="str">
        <f>IF(G123='Liste de produits types'!C152,F123,"")</f>
        <v/>
      </c>
      <c r="I123" s="50" t="e">
        <f>VLOOKUP($A123,'Liste de produits types'!$A$2:$E$142,2,FALSE)</f>
        <v>#N/A</v>
      </c>
      <c r="J123" s="50" t="e">
        <f>VLOOKUP($A123,'Liste de produits types'!$A$2:$E$142,4,FALSE)</f>
        <v>#N/A</v>
      </c>
      <c r="K123" s="50" t="e">
        <f>VLOOKUP($A123,'Liste de produits types'!$A$2:$E$142,5,FALSE)</f>
        <v>#N/A</v>
      </c>
      <c r="L123" s="7"/>
      <c r="M123" s="9"/>
    </row>
    <row r="124" spans="1:13" s="6" customFormat="1" ht="25.5" customHeight="1" x14ac:dyDescent="0.35">
      <c r="A124" s="49"/>
      <c r="B124" s="49"/>
      <c r="C124" s="49"/>
      <c r="D124" s="49"/>
      <c r="E124" s="49"/>
      <c r="F124" s="49"/>
      <c r="G124" s="49"/>
      <c r="H124" s="108" t="str">
        <f>IF(G124='Liste de produits types'!C152,F124,"")</f>
        <v/>
      </c>
      <c r="I124" s="50" t="e">
        <f>VLOOKUP($A124,'Liste de produits types'!$A$2:$E$142,2,FALSE)</f>
        <v>#N/A</v>
      </c>
      <c r="J124" s="50" t="e">
        <f>VLOOKUP($A124,'Liste de produits types'!$A$2:$E$142,4,FALSE)</f>
        <v>#N/A</v>
      </c>
      <c r="K124" s="50" t="e">
        <f>VLOOKUP($A124,'Liste de produits types'!$A$2:$E$142,5,FALSE)</f>
        <v>#N/A</v>
      </c>
      <c r="L124" s="7"/>
      <c r="M124" s="9"/>
    </row>
    <row r="125" spans="1:13" s="6" customFormat="1" ht="25.5" customHeight="1" x14ac:dyDescent="0.35">
      <c r="A125" s="49"/>
      <c r="B125" s="49"/>
      <c r="C125" s="49"/>
      <c r="D125" s="49"/>
      <c r="E125" s="49"/>
      <c r="F125" s="49"/>
      <c r="G125" s="49"/>
      <c r="H125" s="108" t="str">
        <f>IF(G125='Liste de produits types'!C152,F125,"")</f>
        <v/>
      </c>
      <c r="I125" s="50" t="e">
        <f>VLOOKUP($A125,'Liste de produits types'!$A$2:$E$142,2,FALSE)</f>
        <v>#N/A</v>
      </c>
      <c r="J125" s="50" t="e">
        <f>VLOOKUP($A125,'Liste de produits types'!$A$2:$E$142,4,FALSE)</f>
        <v>#N/A</v>
      </c>
      <c r="K125" s="50" t="e">
        <f>VLOOKUP($A125,'Liste de produits types'!$A$2:$E$142,5,FALSE)</f>
        <v>#N/A</v>
      </c>
      <c r="L125" s="7"/>
      <c r="M125" s="9"/>
    </row>
    <row r="126" spans="1:13" s="6" customFormat="1" ht="25.5" customHeight="1" x14ac:dyDescent="0.35">
      <c r="A126" s="49"/>
      <c r="B126" s="49"/>
      <c r="C126" s="49"/>
      <c r="D126" s="49"/>
      <c r="E126" s="49"/>
      <c r="F126" s="49"/>
      <c r="G126" s="49"/>
      <c r="H126" s="108" t="str">
        <f>IF(G126='Liste de produits types'!C152,F126,"")</f>
        <v/>
      </c>
      <c r="I126" s="50" t="e">
        <f>VLOOKUP($A126,'Liste de produits types'!$A$2:$E$142,2,FALSE)</f>
        <v>#N/A</v>
      </c>
      <c r="J126" s="50" t="e">
        <f>VLOOKUP($A126,'Liste de produits types'!$A$2:$E$142,4,FALSE)</f>
        <v>#N/A</v>
      </c>
      <c r="K126" s="50" t="e">
        <f>VLOOKUP($A126,'Liste de produits types'!$A$2:$E$142,5,FALSE)</f>
        <v>#N/A</v>
      </c>
      <c r="L126" s="7"/>
      <c r="M126" s="9"/>
    </row>
    <row r="127" spans="1:13" s="6" customFormat="1" ht="25.5" customHeight="1" x14ac:dyDescent="0.35">
      <c r="A127" s="49"/>
      <c r="B127" s="49"/>
      <c r="C127" s="49"/>
      <c r="D127" s="49"/>
      <c r="E127" s="49"/>
      <c r="F127" s="49"/>
      <c r="G127" s="49"/>
      <c r="H127" s="108" t="str">
        <f>IF(G127='Liste de produits types'!C152,F127,"")</f>
        <v/>
      </c>
      <c r="I127" s="50" t="e">
        <f>VLOOKUP($A127,'Liste de produits types'!$A$2:$E$142,2,FALSE)</f>
        <v>#N/A</v>
      </c>
      <c r="J127" s="50" t="e">
        <f>VLOOKUP($A127,'Liste de produits types'!$A$2:$E$142,4,FALSE)</f>
        <v>#N/A</v>
      </c>
      <c r="K127" s="50" t="e">
        <f>VLOOKUP($A127,'Liste de produits types'!$A$2:$E$142,5,FALSE)</f>
        <v>#N/A</v>
      </c>
      <c r="L127" s="7"/>
      <c r="M127" s="9"/>
    </row>
    <row r="128" spans="1:13" s="6" customFormat="1" ht="25.5" customHeight="1" x14ac:dyDescent="0.35">
      <c r="A128" s="49"/>
      <c r="B128" s="49"/>
      <c r="C128" s="49"/>
      <c r="D128" s="49"/>
      <c r="E128" s="49"/>
      <c r="F128" s="49"/>
      <c r="G128" s="49"/>
      <c r="H128" s="108" t="str">
        <f>IF(G128='Liste de produits types'!C152,F128,"")</f>
        <v/>
      </c>
      <c r="I128" s="50" t="e">
        <f>VLOOKUP($A128,'Liste de produits types'!$A$2:$E$142,2,FALSE)</f>
        <v>#N/A</v>
      </c>
      <c r="J128" s="50" t="e">
        <f>VLOOKUP($A128,'Liste de produits types'!$A$2:$E$142,4,FALSE)</f>
        <v>#N/A</v>
      </c>
      <c r="K128" s="50" t="e">
        <f>VLOOKUP($A128,'Liste de produits types'!$A$2:$E$142,5,FALSE)</f>
        <v>#N/A</v>
      </c>
      <c r="L128" s="7"/>
      <c r="M128" s="9"/>
    </row>
    <row r="129" spans="1:13" s="6" customFormat="1" ht="25.5" customHeight="1" x14ac:dyDescent="0.35">
      <c r="A129" s="49"/>
      <c r="B129" s="49"/>
      <c r="C129" s="49"/>
      <c r="D129" s="49"/>
      <c r="E129" s="49"/>
      <c r="F129" s="49"/>
      <c r="G129" s="49"/>
      <c r="H129" s="108" t="str">
        <f>IF(G129='Liste de produits types'!C152,F129,"")</f>
        <v/>
      </c>
      <c r="I129" s="50" t="e">
        <f>VLOOKUP($A129,'Liste de produits types'!$A$2:$E$142,2,FALSE)</f>
        <v>#N/A</v>
      </c>
      <c r="J129" s="50" t="e">
        <f>VLOOKUP($A129,'Liste de produits types'!$A$2:$E$142,4,FALSE)</f>
        <v>#N/A</v>
      </c>
      <c r="K129" s="50" t="e">
        <f>VLOOKUP($A129,'Liste de produits types'!$A$2:$E$142,5,FALSE)</f>
        <v>#N/A</v>
      </c>
      <c r="L129" s="7"/>
      <c r="M129" s="9"/>
    </row>
    <row r="130" spans="1:13" s="6" customFormat="1" ht="25.5" customHeight="1" x14ac:dyDescent="0.35">
      <c r="A130" s="49"/>
      <c r="B130" s="49"/>
      <c r="C130" s="49"/>
      <c r="D130" s="49"/>
      <c r="E130" s="49"/>
      <c r="F130" s="49"/>
      <c r="G130" s="49"/>
      <c r="H130" s="108" t="str">
        <f>IF(G130='Liste de produits types'!C152,F130,"")</f>
        <v/>
      </c>
      <c r="I130" s="50" t="e">
        <f>VLOOKUP($A130,'Liste de produits types'!$A$2:$E$142,2,FALSE)</f>
        <v>#N/A</v>
      </c>
      <c r="J130" s="50" t="e">
        <f>VLOOKUP($A130,'Liste de produits types'!$A$2:$E$142,4,FALSE)</f>
        <v>#N/A</v>
      </c>
      <c r="K130" s="50" t="e">
        <f>VLOOKUP($A130,'Liste de produits types'!$A$2:$E$142,5,FALSE)</f>
        <v>#N/A</v>
      </c>
      <c r="L130" s="7"/>
      <c r="M130" s="9"/>
    </row>
    <row r="131" spans="1:13" s="6" customFormat="1" ht="25.5" customHeight="1" x14ac:dyDescent="0.35">
      <c r="A131" s="49"/>
      <c r="B131" s="49"/>
      <c r="C131" s="49"/>
      <c r="D131" s="49"/>
      <c r="E131" s="49"/>
      <c r="F131" s="49"/>
      <c r="G131" s="49"/>
      <c r="H131" s="108" t="str">
        <f>IF(G131='Liste de produits types'!C152,F131,"")</f>
        <v/>
      </c>
      <c r="I131" s="50" t="e">
        <f>VLOOKUP($A131,'Liste de produits types'!$A$2:$E$142,2,FALSE)</f>
        <v>#N/A</v>
      </c>
      <c r="J131" s="50" t="e">
        <f>VLOOKUP($A131,'Liste de produits types'!$A$2:$E$142,4,FALSE)</f>
        <v>#N/A</v>
      </c>
      <c r="K131" s="50" t="e">
        <f>VLOOKUP($A131,'Liste de produits types'!$A$2:$E$142,5,FALSE)</f>
        <v>#N/A</v>
      </c>
      <c r="L131" s="7"/>
      <c r="M131" s="9"/>
    </row>
    <row r="132" spans="1:13" s="6" customFormat="1" ht="25.5" customHeight="1" x14ac:dyDescent="0.35">
      <c r="A132" s="49"/>
      <c r="B132" s="49"/>
      <c r="C132" s="49"/>
      <c r="D132" s="49"/>
      <c r="E132" s="49"/>
      <c r="F132" s="49"/>
      <c r="G132" s="49"/>
      <c r="H132" s="108" t="str">
        <f>IF(G132='Liste de produits types'!C152,F132,"")</f>
        <v/>
      </c>
      <c r="I132" s="50" t="e">
        <f>VLOOKUP($A132,'Liste de produits types'!$A$2:$E$142,2,FALSE)</f>
        <v>#N/A</v>
      </c>
      <c r="J132" s="50" t="e">
        <f>VLOOKUP($A132,'Liste de produits types'!$A$2:$E$142,4,FALSE)</f>
        <v>#N/A</v>
      </c>
      <c r="K132" s="50" t="e">
        <f>VLOOKUP($A132,'Liste de produits types'!$A$2:$E$142,5,FALSE)</f>
        <v>#N/A</v>
      </c>
      <c r="L132" s="7"/>
      <c r="M132" s="9"/>
    </row>
    <row r="133" spans="1:13" s="6" customFormat="1" ht="25.5" customHeight="1" x14ac:dyDescent="0.35">
      <c r="A133" s="49"/>
      <c r="B133" s="49"/>
      <c r="C133" s="49"/>
      <c r="D133" s="49"/>
      <c r="E133" s="49"/>
      <c r="F133" s="49"/>
      <c r="G133" s="49"/>
      <c r="H133" s="108" t="str">
        <f>IF(G133='Liste de produits types'!C152,F133,"")</f>
        <v/>
      </c>
      <c r="I133" s="50" t="e">
        <f>VLOOKUP($A133,'Liste de produits types'!$A$2:$E$142,2,FALSE)</f>
        <v>#N/A</v>
      </c>
      <c r="J133" s="50" t="e">
        <f>VLOOKUP($A133,'Liste de produits types'!$A$2:$E$142,4,FALSE)</f>
        <v>#N/A</v>
      </c>
      <c r="K133" s="50" t="e">
        <f>VLOOKUP($A133,'Liste de produits types'!$A$2:$E$142,5,FALSE)</f>
        <v>#N/A</v>
      </c>
      <c r="L133" s="7"/>
      <c r="M133" s="9"/>
    </row>
    <row r="134" spans="1:13" s="6" customFormat="1" ht="25.5" customHeight="1" x14ac:dyDescent="0.35">
      <c r="A134" s="49"/>
      <c r="B134" s="49"/>
      <c r="C134" s="49"/>
      <c r="D134" s="49"/>
      <c r="E134" s="49"/>
      <c r="F134" s="49"/>
      <c r="G134" s="49"/>
      <c r="H134" s="108" t="str">
        <f>IF(G134='Liste de produits types'!C152,F134,"")</f>
        <v/>
      </c>
      <c r="I134" s="50" t="e">
        <f>VLOOKUP($A134,'Liste de produits types'!$A$2:$E$142,2,FALSE)</f>
        <v>#N/A</v>
      </c>
      <c r="J134" s="50" t="e">
        <f>VLOOKUP($A134,'Liste de produits types'!$A$2:$E$142,4,FALSE)</f>
        <v>#N/A</v>
      </c>
      <c r="K134" s="50" t="e">
        <f>VLOOKUP($A134,'Liste de produits types'!$A$2:$E$142,5,FALSE)</f>
        <v>#N/A</v>
      </c>
      <c r="L134" s="7"/>
      <c r="M134" s="9"/>
    </row>
    <row r="135" spans="1:13" s="6" customFormat="1" ht="25.5" customHeight="1" x14ac:dyDescent="0.35">
      <c r="A135" s="49"/>
      <c r="B135" s="49"/>
      <c r="C135" s="49"/>
      <c r="D135" s="49"/>
      <c r="E135" s="49"/>
      <c r="F135" s="49"/>
      <c r="G135" s="49"/>
      <c r="H135" s="108" t="str">
        <f>IF(G135='Liste de produits types'!C152,F135,"")</f>
        <v/>
      </c>
      <c r="I135" s="50" t="e">
        <f>VLOOKUP($A135,'Liste de produits types'!$A$2:$E$142,2,FALSE)</f>
        <v>#N/A</v>
      </c>
      <c r="J135" s="50" t="e">
        <f>VLOOKUP($A135,'Liste de produits types'!$A$2:$E$142,4,FALSE)</f>
        <v>#N/A</v>
      </c>
      <c r="K135" s="50" t="e">
        <f>VLOOKUP($A135,'Liste de produits types'!$A$2:$E$142,5,FALSE)</f>
        <v>#N/A</v>
      </c>
      <c r="L135" s="7"/>
      <c r="M135" s="9"/>
    </row>
    <row r="136" spans="1:13" s="6" customFormat="1" ht="25.5" customHeight="1" x14ac:dyDescent="0.35">
      <c r="A136" s="49"/>
      <c r="B136" s="49"/>
      <c r="C136" s="49"/>
      <c r="D136" s="49"/>
      <c r="E136" s="49"/>
      <c r="F136" s="49"/>
      <c r="G136" s="49"/>
      <c r="H136" s="108" t="str">
        <f>IF(G136='Liste de produits types'!C152,F136,"")</f>
        <v/>
      </c>
      <c r="I136" s="50" t="e">
        <f>VLOOKUP($A136,'Liste de produits types'!$A$2:$E$142,2,FALSE)</f>
        <v>#N/A</v>
      </c>
      <c r="J136" s="50" t="e">
        <f>VLOOKUP($A136,'Liste de produits types'!$A$2:$E$142,4,FALSE)</f>
        <v>#N/A</v>
      </c>
      <c r="K136" s="50" t="e">
        <f>VLOOKUP($A136,'Liste de produits types'!$A$2:$E$142,5,FALSE)</f>
        <v>#N/A</v>
      </c>
      <c r="L136" s="7"/>
      <c r="M136" s="9"/>
    </row>
    <row r="137" spans="1:13" s="6" customFormat="1" ht="25.5" customHeight="1" x14ac:dyDescent="0.35">
      <c r="A137" s="49"/>
      <c r="B137" s="49"/>
      <c r="C137" s="49"/>
      <c r="D137" s="49"/>
      <c r="E137" s="49"/>
      <c r="F137" s="49"/>
      <c r="G137" s="49"/>
      <c r="H137" s="108" t="str">
        <f>IF(G137='Liste de produits types'!C152,F137,"")</f>
        <v/>
      </c>
      <c r="I137" s="50" t="e">
        <f>VLOOKUP($A137,'Liste de produits types'!$A$2:$E$142,2,FALSE)</f>
        <v>#N/A</v>
      </c>
      <c r="J137" s="50" t="e">
        <f>VLOOKUP($A137,'Liste de produits types'!$A$2:$E$142,4,FALSE)</f>
        <v>#N/A</v>
      </c>
      <c r="K137" s="50" t="e">
        <f>VLOOKUP($A137,'Liste de produits types'!$A$2:$E$142,5,FALSE)</f>
        <v>#N/A</v>
      </c>
      <c r="L137" s="7"/>
      <c r="M137" s="9"/>
    </row>
    <row r="138" spans="1:13" s="6" customFormat="1" ht="25.5" customHeight="1" x14ac:dyDescent="0.35">
      <c r="A138" s="49"/>
      <c r="B138" s="49"/>
      <c r="C138" s="49"/>
      <c r="D138" s="49"/>
      <c r="E138" s="49"/>
      <c r="F138" s="49"/>
      <c r="G138" s="49"/>
      <c r="H138" s="108" t="str">
        <f>IF(G138='Liste de produits types'!C152,F138,"")</f>
        <v/>
      </c>
      <c r="I138" s="50" t="e">
        <f>VLOOKUP($A138,'Liste de produits types'!$A$2:$E$142,2,FALSE)</f>
        <v>#N/A</v>
      </c>
      <c r="J138" s="50" t="e">
        <f>VLOOKUP($A138,'Liste de produits types'!$A$2:$E$142,4,FALSE)</f>
        <v>#N/A</v>
      </c>
      <c r="K138" s="50" t="e">
        <f>VLOOKUP($A138,'Liste de produits types'!$A$2:$E$142,5,FALSE)</f>
        <v>#N/A</v>
      </c>
      <c r="L138" s="7"/>
      <c r="M138" s="9"/>
    </row>
    <row r="139" spans="1:13" s="6" customFormat="1" ht="25.5" customHeight="1" x14ac:dyDescent="0.35">
      <c r="A139" s="49"/>
      <c r="B139" s="49"/>
      <c r="C139" s="49"/>
      <c r="D139" s="49"/>
      <c r="E139" s="49"/>
      <c r="F139" s="49"/>
      <c r="G139" s="49"/>
      <c r="H139" s="108" t="str">
        <f>IF(G139='Liste de produits types'!C152,F139,"")</f>
        <v/>
      </c>
      <c r="I139" s="50" t="e">
        <f>VLOOKUP($A139,'Liste de produits types'!$A$2:$E$142,2,FALSE)</f>
        <v>#N/A</v>
      </c>
      <c r="J139" s="50" t="e">
        <f>VLOOKUP($A139,'Liste de produits types'!$A$2:$E$142,4,FALSE)</f>
        <v>#N/A</v>
      </c>
      <c r="K139" s="50" t="e">
        <f>VLOOKUP($A139,'Liste de produits types'!$A$2:$E$142,5,FALSE)</f>
        <v>#N/A</v>
      </c>
      <c r="L139" s="7"/>
      <c r="M139" s="9"/>
    </row>
    <row r="140" spans="1:13" s="6" customFormat="1" ht="25.5" customHeight="1" x14ac:dyDescent="0.35">
      <c r="A140" s="49"/>
      <c r="B140" s="49"/>
      <c r="C140" s="49"/>
      <c r="D140" s="49"/>
      <c r="E140" s="49"/>
      <c r="F140" s="49"/>
      <c r="G140" s="49"/>
      <c r="H140" s="108" t="str">
        <f>IF(G140='Liste de produits types'!C152,F140,"")</f>
        <v/>
      </c>
      <c r="I140" s="50" t="e">
        <f>VLOOKUP($A140,'Liste de produits types'!$A$2:$E$142,2,FALSE)</f>
        <v>#N/A</v>
      </c>
      <c r="J140" s="50" t="e">
        <f>VLOOKUP($A140,'Liste de produits types'!$A$2:$E$142,4,FALSE)</f>
        <v>#N/A</v>
      </c>
      <c r="K140" s="50" t="e">
        <f>VLOOKUP($A140,'Liste de produits types'!$A$2:$E$142,5,FALSE)</f>
        <v>#N/A</v>
      </c>
      <c r="L140" s="7"/>
      <c r="M140" s="9"/>
    </row>
    <row r="141" spans="1:13" s="6" customFormat="1" ht="25.5" customHeight="1" x14ac:dyDescent="0.35">
      <c r="A141" s="49"/>
      <c r="B141" s="49"/>
      <c r="C141" s="49"/>
      <c r="D141" s="49"/>
      <c r="E141" s="49"/>
      <c r="F141" s="49"/>
      <c r="G141" s="49"/>
      <c r="H141" s="108" t="str">
        <f>IF(G141='Liste de produits types'!C152,F141,"")</f>
        <v/>
      </c>
      <c r="I141" s="50" t="e">
        <f>VLOOKUP($A141,'Liste de produits types'!$A$2:$E$142,2,FALSE)</f>
        <v>#N/A</v>
      </c>
      <c r="J141" s="50" t="e">
        <f>VLOOKUP($A141,'Liste de produits types'!$A$2:$E$142,4,FALSE)</f>
        <v>#N/A</v>
      </c>
      <c r="K141" s="50" t="e">
        <f>VLOOKUP($A141,'Liste de produits types'!$A$2:$E$142,5,FALSE)</f>
        <v>#N/A</v>
      </c>
      <c r="L141" s="7"/>
      <c r="M141" s="9"/>
    </row>
    <row r="142" spans="1:13" s="6" customFormat="1" ht="25.5" customHeight="1" x14ac:dyDescent="0.35">
      <c r="A142" s="49"/>
      <c r="B142" s="49"/>
      <c r="C142" s="49"/>
      <c r="D142" s="49"/>
      <c r="E142" s="49"/>
      <c r="F142" s="49"/>
      <c r="G142" s="49"/>
      <c r="H142" s="108" t="str">
        <f>IF(G142='Liste de produits types'!C152,F142,"")</f>
        <v/>
      </c>
      <c r="I142" s="50" t="e">
        <f>VLOOKUP($A142,'Liste de produits types'!$A$2:$E$142,2,FALSE)</f>
        <v>#N/A</v>
      </c>
      <c r="J142" s="50" t="e">
        <f>VLOOKUP($A142,'Liste de produits types'!$A$2:$E$142,4,FALSE)</f>
        <v>#N/A</v>
      </c>
      <c r="K142" s="50" t="e">
        <f>VLOOKUP($A142,'Liste de produits types'!$A$2:$E$142,5,FALSE)</f>
        <v>#N/A</v>
      </c>
      <c r="L142" s="7"/>
      <c r="M142" s="9"/>
    </row>
    <row r="143" spans="1:13" s="6" customFormat="1" ht="25.5" customHeight="1" x14ac:dyDescent="0.35">
      <c r="A143" s="49"/>
      <c r="B143" s="49"/>
      <c r="C143" s="49"/>
      <c r="D143" s="49"/>
      <c r="E143" s="49"/>
      <c r="F143" s="49"/>
      <c r="G143" s="49"/>
      <c r="H143" s="108" t="str">
        <f>IF(G143='Liste de produits types'!C152,F143,"")</f>
        <v/>
      </c>
      <c r="I143" s="50" t="e">
        <f>VLOOKUP($A143,'Liste de produits types'!$A$2:$E$142,2,FALSE)</f>
        <v>#N/A</v>
      </c>
      <c r="J143" s="50" t="e">
        <f>VLOOKUP($A143,'Liste de produits types'!$A$2:$E$142,4,FALSE)</f>
        <v>#N/A</v>
      </c>
      <c r="K143" s="50" t="e">
        <f>VLOOKUP($A143,'Liste de produits types'!$A$2:$E$142,5,FALSE)</f>
        <v>#N/A</v>
      </c>
      <c r="L143" s="7"/>
      <c r="M143" s="9"/>
    </row>
    <row r="144" spans="1:13" s="6" customFormat="1" ht="25.5" customHeight="1" x14ac:dyDescent="0.35">
      <c r="A144" s="49"/>
      <c r="B144" s="49"/>
      <c r="C144" s="49"/>
      <c r="D144" s="49"/>
      <c r="E144" s="49"/>
      <c r="F144" s="49"/>
      <c r="G144" s="49"/>
      <c r="H144" s="108" t="str">
        <f>IF(G144='Liste de produits types'!C152,F144,"")</f>
        <v/>
      </c>
      <c r="I144" s="50" t="e">
        <f>VLOOKUP($A144,'Liste de produits types'!$A$2:$E$142,2,FALSE)</f>
        <v>#N/A</v>
      </c>
      <c r="J144" s="50" t="e">
        <f>VLOOKUP($A144,'Liste de produits types'!$A$2:$E$142,4,FALSE)</f>
        <v>#N/A</v>
      </c>
      <c r="K144" s="50" t="e">
        <f>VLOOKUP($A144,'Liste de produits types'!$A$2:$E$142,5,FALSE)</f>
        <v>#N/A</v>
      </c>
      <c r="L144" s="7"/>
      <c r="M144" s="9"/>
    </row>
    <row r="145" spans="1:13" s="6" customFormat="1" ht="25.5" customHeight="1" x14ac:dyDescent="0.35">
      <c r="A145" s="49"/>
      <c r="B145" s="49"/>
      <c r="C145" s="49"/>
      <c r="D145" s="49"/>
      <c r="E145" s="49"/>
      <c r="F145" s="49"/>
      <c r="G145" s="49"/>
      <c r="H145" s="108" t="str">
        <f>IF(G145='Liste de produits types'!C152,F145,"")</f>
        <v/>
      </c>
      <c r="I145" s="50" t="e">
        <f>VLOOKUP($A145,'Liste de produits types'!$A$2:$E$142,2,FALSE)</f>
        <v>#N/A</v>
      </c>
      <c r="J145" s="50" t="e">
        <f>VLOOKUP($A145,'Liste de produits types'!$A$2:$E$142,4,FALSE)</f>
        <v>#N/A</v>
      </c>
      <c r="K145" s="50" t="e">
        <f>VLOOKUP($A145,'Liste de produits types'!$A$2:$E$142,5,FALSE)</f>
        <v>#N/A</v>
      </c>
      <c r="L145" s="7"/>
      <c r="M145" s="9"/>
    </row>
    <row r="146" spans="1:13" s="6" customFormat="1" ht="25.5" customHeight="1" x14ac:dyDescent="0.35">
      <c r="A146" s="49"/>
      <c r="B146" s="49"/>
      <c r="C146" s="49"/>
      <c r="D146" s="49"/>
      <c r="E146" s="49"/>
      <c r="F146" s="49"/>
      <c r="G146" s="49"/>
      <c r="H146" s="108" t="str">
        <f>IF(G146='Liste de produits types'!C152,F146,"")</f>
        <v/>
      </c>
      <c r="I146" s="50" t="e">
        <f>VLOOKUP($A146,'Liste de produits types'!$A$2:$E$142,2,FALSE)</f>
        <v>#N/A</v>
      </c>
      <c r="J146" s="50" t="e">
        <f>VLOOKUP($A146,'Liste de produits types'!$A$2:$E$142,4,FALSE)</f>
        <v>#N/A</v>
      </c>
      <c r="K146" s="50" t="e">
        <f>VLOOKUP($A146,'Liste de produits types'!$A$2:$E$142,5,FALSE)</f>
        <v>#N/A</v>
      </c>
      <c r="L146" s="7"/>
      <c r="M146" s="9"/>
    </row>
    <row r="147" spans="1:13" s="6" customFormat="1" ht="25.5" customHeight="1" x14ac:dyDescent="0.35">
      <c r="A147" s="49"/>
      <c r="B147" s="49"/>
      <c r="C147" s="49"/>
      <c r="D147" s="49"/>
      <c r="E147" s="49"/>
      <c r="F147" s="49"/>
      <c r="G147" s="49"/>
      <c r="H147" s="108" t="str">
        <f>IF(G147='Liste de produits types'!C152,F147,"")</f>
        <v/>
      </c>
      <c r="I147" s="50" t="e">
        <f>VLOOKUP($A147,'Liste de produits types'!$A$2:$E$142,2,FALSE)</f>
        <v>#N/A</v>
      </c>
      <c r="J147" s="50" t="e">
        <f>VLOOKUP($A147,'Liste de produits types'!$A$2:$E$142,4,FALSE)</f>
        <v>#N/A</v>
      </c>
      <c r="K147" s="50" t="e">
        <f>VLOOKUP($A147,'Liste de produits types'!$A$2:$E$142,5,FALSE)</f>
        <v>#N/A</v>
      </c>
      <c r="L147" s="7"/>
      <c r="M147" s="9"/>
    </row>
    <row r="148" spans="1:13" s="6" customFormat="1" ht="25.5" customHeight="1" x14ac:dyDescent="0.35">
      <c r="A148" s="49"/>
      <c r="B148" s="49"/>
      <c r="C148" s="49"/>
      <c r="D148" s="49"/>
      <c r="E148" s="49"/>
      <c r="F148" s="49"/>
      <c r="G148" s="49"/>
      <c r="H148" s="108" t="str">
        <f>IF(G148='Liste de produits types'!C152,F148,"")</f>
        <v/>
      </c>
      <c r="I148" s="50" t="e">
        <f>VLOOKUP($A148,'Liste de produits types'!$A$2:$E$142,2,FALSE)</f>
        <v>#N/A</v>
      </c>
      <c r="J148" s="50" t="e">
        <f>VLOOKUP($A148,'Liste de produits types'!$A$2:$E$142,4,FALSE)</f>
        <v>#N/A</v>
      </c>
      <c r="K148" s="50" t="e">
        <f>VLOOKUP($A148,'Liste de produits types'!$A$2:$E$142,5,FALSE)</f>
        <v>#N/A</v>
      </c>
      <c r="L148" s="7"/>
      <c r="M148" s="9"/>
    </row>
    <row r="149" spans="1:13" s="6" customFormat="1" ht="25.5" customHeight="1" x14ac:dyDescent="0.35">
      <c r="A149" s="49"/>
      <c r="B149" s="49"/>
      <c r="C149" s="49"/>
      <c r="D149" s="49"/>
      <c r="E149" s="49"/>
      <c r="F149" s="49"/>
      <c r="G149" s="49"/>
      <c r="H149" s="108" t="str">
        <f>IF(G149='Liste de produits types'!C152,F149,"")</f>
        <v/>
      </c>
      <c r="I149" s="50" t="e">
        <f>VLOOKUP($A149,'Liste de produits types'!$A$2:$E$142,2,FALSE)</f>
        <v>#N/A</v>
      </c>
      <c r="J149" s="50" t="e">
        <f>VLOOKUP($A149,'Liste de produits types'!$A$2:$E$142,4,FALSE)</f>
        <v>#N/A</v>
      </c>
      <c r="K149" s="50" t="e">
        <f>VLOOKUP($A149,'Liste de produits types'!$A$2:$E$142,5,FALSE)</f>
        <v>#N/A</v>
      </c>
      <c r="L149" s="7"/>
      <c r="M149" s="9"/>
    </row>
    <row r="150" spans="1:13" s="6" customFormat="1" ht="25.5" customHeight="1" x14ac:dyDescent="0.35">
      <c r="A150" s="49"/>
      <c r="B150" s="49"/>
      <c r="C150" s="49"/>
      <c r="D150" s="49"/>
      <c r="E150" s="49"/>
      <c r="F150" s="49"/>
      <c r="G150" s="49"/>
      <c r="H150" s="108" t="str">
        <f>IF(G150='Liste de produits types'!C152,F150,"")</f>
        <v/>
      </c>
      <c r="I150" s="50" t="e">
        <f>VLOOKUP($A150,'Liste de produits types'!$A$2:$E$142,2,FALSE)</f>
        <v>#N/A</v>
      </c>
      <c r="J150" s="50" t="e">
        <f>VLOOKUP($A150,'Liste de produits types'!$A$2:$E$142,4,FALSE)</f>
        <v>#N/A</v>
      </c>
      <c r="K150" s="50" t="e">
        <f>VLOOKUP($A150,'Liste de produits types'!$A$2:$E$142,5,FALSE)</f>
        <v>#N/A</v>
      </c>
      <c r="L150" s="7"/>
      <c r="M150" s="9"/>
    </row>
    <row r="151" spans="1:13" s="6" customFormat="1" ht="25.5" customHeight="1" x14ac:dyDescent="0.35">
      <c r="A151" s="49"/>
      <c r="B151" s="49"/>
      <c r="C151" s="49"/>
      <c r="D151" s="49"/>
      <c r="E151" s="49"/>
      <c r="F151" s="49"/>
      <c r="G151" s="49"/>
      <c r="H151" s="108" t="str">
        <f>IF(G151='Liste de produits types'!C152,F151,"")</f>
        <v/>
      </c>
      <c r="I151" s="50" t="e">
        <f>VLOOKUP($A151,'Liste de produits types'!$A$2:$E$142,2,FALSE)</f>
        <v>#N/A</v>
      </c>
      <c r="J151" s="50" t="e">
        <f>VLOOKUP($A151,'Liste de produits types'!$A$2:$E$142,4,FALSE)</f>
        <v>#N/A</v>
      </c>
      <c r="K151" s="50" t="e">
        <f>VLOOKUP($A151,'Liste de produits types'!$A$2:$E$142,5,FALSE)</f>
        <v>#N/A</v>
      </c>
      <c r="L151" s="7"/>
      <c r="M151" s="9"/>
    </row>
    <row r="152" spans="1:13" s="6" customFormat="1" ht="25.5" customHeight="1" x14ac:dyDescent="0.35">
      <c r="A152" s="49"/>
      <c r="B152" s="49"/>
      <c r="C152" s="49"/>
      <c r="D152" s="49"/>
      <c r="E152" s="49"/>
      <c r="F152" s="49"/>
      <c r="G152" s="49"/>
      <c r="H152" s="108" t="str">
        <f>IF(G152='Liste de produits types'!C152,F152,"")</f>
        <v/>
      </c>
      <c r="I152" s="50" t="e">
        <f>VLOOKUP($A152,'Liste de produits types'!$A$2:$E$142,2,FALSE)</f>
        <v>#N/A</v>
      </c>
      <c r="J152" s="50" t="e">
        <f>VLOOKUP($A152,'Liste de produits types'!$A$2:$E$142,4,FALSE)</f>
        <v>#N/A</v>
      </c>
      <c r="K152" s="50" t="e">
        <f>VLOOKUP($A152,'Liste de produits types'!$A$2:$E$142,5,FALSE)</f>
        <v>#N/A</v>
      </c>
      <c r="L152" s="7"/>
      <c r="M152" s="9"/>
    </row>
    <row r="153" spans="1:13" s="6" customFormat="1" ht="25.5" customHeight="1" x14ac:dyDescent="0.35">
      <c r="A153" s="49"/>
      <c r="B153" s="49"/>
      <c r="C153" s="49"/>
      <c r="D153" s="49"/>
      <c r="E153" s="49"/>
      <c r="F153" s="49"/>
      <c r="G153" s="49"/>
      <c r="H153" s="108" t="str">
        <f>IF(G153='Liste de produits types'!C152,F153,"")</f>
        <v/>
      </c>
      <c r="I153" s="50" t="e">
        <f>VLOOKUP($A153,'Liste de produits types'!$A$2:$E$142,2,FALSE)</f>
        <v>#N/A</v>
      </c>
      <c r="J153" s="50" t="e">
        <f>VLOOKUP($A153,'Liste de produits types'!$A$2:$E$142,4,FALSE)</f>
        <v>#N/A</v>
      </c>
      <c r="K153" s="50" t="e">
        <f>VLOOKUP($A153,'Liste de produits types'!$A$2:$E$142,5,FALSE)</f>
        <v>#N/A</v>
      </c>
      <c r="L153" s="7"/>
      <c r="M153" s="9"/>
    </row>
    <row r="154" spans="1:13" s="6" customFormat="1" ht="25.5" customHeight="1" x14ac:dyDescent="0.35">
      <c r="A154" s="49"/>
      <c r="B154" s="49"/>
      <c r="C154" s="49"/>
      <c r="D154" s="49"/>
      <c r="E154" s="49"/>
      <c r="F154" s="49"/>
      <c r="G154" s="49"/>
      <c r="H154" s="108" t="str">
        <f>IF(G154='Liste de produits types'!C152,F154,"")</f>
        <v/>
      </c>
      <c r="I154" s="50" t="e">
        <f>VLOOKUP($A154,'Liste de produits types'!$A$2:$E$142,2,FALSE)</f>
        <v>#N/A</v>
      </c>
      <c r="J154" s="50" t="e">
        <f>VLOOKUP($A154,'Liste de produits types'!$A$2:$E$142,4,FALSE)</f>
        <v>#N/A</v>
      </c>
      <c r="K154" s="50" t="e">
        <f>VLOOKUP($A154,'Liste de produits types'!$A$2:$E$142,5,FALSE)</f>
        <v>#N/A</v>
      </c>
      <c r="L154" s="7"/>
      <c r="M154" s="9"/>
    </row>
    <row r="155" spans="1:13" s="6" customFormat="1" ht="25.5" customHeight="1" x14ac:dyDescent="0.35">
      <c r="A155" s="49"/>
      <c r="B155" s="49"/>
      <c r="C155" s="49"/>
      <c r="D155" s="49"/>
      <c r="E155" s="49"/>
      <c r="F155" s="49"/>
      <c r="G155" s="49"/>
      <c r="H155" s="108" t="str">
        <f>IF(G155='Liste de produits types'!C152,F155,"")</f>
        <v/>
      </c>
      <c r="I155" s="50" t="e">
        <f>VLOOKUP($A155,'Liste de produits types'!$A$2:$E$142,2,FALSE)</f>
        <v>#N/A</v>
      </c>
      <c r="J155" s="50" t="e">
        <f>VLOOKUP($A155,'Liste de produits types'!$A$2:$E$142,4,FALSE)</f>
        <v>#N/A</v>
      </c>
      <c r="K155" s="50" t="e">
        <f>VLOOKUP($A155,'Liste de produits types'!$A$2:$E$142,5,FALSE)</f>
        <v>#N/A</v>
      </c>
      <c r="L155" s="7"/>
      <c r="M155" s="9"/>
    </row>
    <row r="156" spans="1:13" s="6" customFormat="1" ht="25.5" customHeight="1" x14ac:dyDescent="0.35">
      <c r="A156" s="49"/>
      <c r="B156" s="49"/>
      <c r="C156" s="49"/>
      <c r="D156" s="49"/>
      <c r="E156" s="49"/>
      <c r="F156" s="49"/>
      <c r="G156" s="49"/>
      <c r="H156" s="108" t="str">
        <f>IF(G156='Liste de produits types'!C152,F156,"")</f>
        <v/>
      </c>
      <c r="I156" s="50" t="e">
        <f>VLOOKUP($A156,'Liste de produits types'!$A$2:$E$142,2,FALSE)</f>
        <v>#N/A</v>
      </c>
      <c r="J156" s="50" t="e">
        <f>VLOOKUP($A156,'Liste de produits types'!$A$2:$E$142,4,FALSE)</f>
        <v>#N/A</v>
      </c>
      <c r="K156" s="50" t="e">
        <f>VLOOKUP($A156,'Liste de produits types'!$A$2:$E$142,5,FALSE)</f>
        <v>#N/A</v>
      </c>
      <c r="L156" s="7"/>
      <c r="M156" s="9"/>
    </row>
    <row r="157" spans="1:13" s="6" customFormat="1" ht="25.5" customHeight="1" x14ac:dyDescent="0.35">
      <c r="A157" s="49"/>
      <c r="B157" s="49"/>
      <c r="C157" s="49"/>
      <c r="D157" s="49"/>
      <c r="E157" s="49"/>
      <c r="F157" s="49"/>
      <c r="G157" s="49"/>
      <c r="H157" s="108" t="str">
        <f>IF(G157='Liste de produits types'!C152,F157,"")</f>
        <v/>
      </c>
      <c r="I157" s="50" t="e">
        <f>VLOOKUP($A157,'Liste de produits types'!$A$2:$E$142,2,FALSE)</f>
        <v>#N/A</v>
      </c>
      <c r="J157" s="50" t="e">
        <f>VLOOKUP($A157,'Liste de produits types'!$A$2:$E$142,4,FALSE)</f>
        <v>#N/A</v>
      </c>
      <c r="K157" s="50" t="e">
        <f>VLOOKUP($A157,'Liste de produits types'!$A$2:$E$142,5,FALSE)</f>
        <v>#N/A</v>
      </c>
      <c r="L157" s="7"/>
      <c r="M157" s="9"/>
    </row>
    <row r="158" spans="1:13" s="6" customFormat="1" ht="25.5" customHeight="1" x14ac:dyDescent="0.35">
      <c r="A158" s="49"/>
      <c r="B158" s="49"/>
      <c r="C158" s="49"/>
      <c r="D158" s="49"/>
      <c r="E158" s="49"/>
      <c r="F158" s="49"/>
      <c r="G158" s="49"/>
      <c r="H158" s="108" t="str">
        <f>IF(G158='Liste de produits types'!C152,F158,"")</f>
        <v/>
      </c>
      <c r="I158" s="50" t="e">
        <f>VLOOKUP($A158,'Liste de produits types'!$A$2:$E$142,2,FALSE)</f>
        <v>#N/A</v>
      </c>
      <c r="J158" s="50" t="e">
        <f>VLOOKUP($A158,'Liste de produits types'!$A$2:$E$142,4,FALSE)</f>
        <v>#N/A</v>
      </c>
      <c r="K158" s="50" t="e">
        <f>VLOOKUP($A158,'Liste de produits types'!$A$2:$E$142,5,FALSE)</f>
        <v>#N/A</v>
      </c>
      <c r="L158" s="7"/>
      <c r="M158" s="9"/>
    </row>
    <row r="159" spans="1:13" s="6" customFormat="1" ht="25.5" customHeight="1" x14ac:dyDescent="0.35">
      <c r="A159" s="49"/>
      <c r="B159" s="49"/>
      <c r="C159" s="49"/>
      <c r="D159" s="49"/>
      <c r="E159" s="49"/>
      <c r="F159" s="49"/>
      <c r="G159" s="49"/>
      <c r="H159" s="108" t="str">
        <f>IF(G159='Liste de produits types'!C152,F159,"")</f>
        <v/>
      </c>
      <c r="I159" s="50" t="e">
        <f>VLOOKUP($A159,'Liste de produits types'!$A$2:$E$142,2,FALSE)</f>
        <v>#N/A</v>
      </c>
      <c r="J159" s="50" t="e">
        <f>VLOOKUP($A159,'Liste de produits types'!$A$2:$E$142,4,FALSE)</f>
        <v>#N/A</v>
      </c>
      <c r="K159" s="50" t="e">
        <f>VLOOKUP($A159,'Liste de produits types'!$A$2:$E$142,5,FALSE)</f>
        <v>#N/A</v>
      </c>
      <c r="L159" s="7"/>
      <c r="M159" s="9"/>
    </row>
    <row r="160" spans="1:13" s="6" customFormat="1" ht="25.5" customHeight="1" x14ac:dyDescent="0.35">
      <c r="A160" s="49"/>
      <c r="B160" s="49"/>
      <c r="C160" s="49"/>
      <c r="D160" s="49"/>
      <c r="E160" s="49"/>
      <c r="F160" s="49"/>
      <c r="G160" s="49"/>
      <c r="H160" s="108" t="str">
        <f>IF(G160='Liste de produits types'!C152,F160,"")</f>
        <v/>
      </c>
      <c r="I160" s="50" t="e">
        <f>VLOOKUP($A160,'Liste de produits types'!$A$2:$E$142,2,FALSE)</f>
        <v>#N/A</v>
      </c>
      <c r="J160" s="50" t="e">
        <f>VLOOKUP($A160,'Liste de produits types'!$A$2:$E$142,4,FALSE)</f>
        <v>#N/A</v>
      </c>
      <c r="K160" s="50" t="e">
        <f>VLOOKUP($A160,'Liste de produits types'!$A$2:$E$142,5,FALSE)</f>
        <v>#N/A</v>
      </c>
      <c r="L160" s="7"/>
      <c r="M160" s="9"/>
    </row>
    <row r="161" spans="1:13" s="6" customFormat="1" ht="25.5" customHeight="1" x14ac:dyDescent="0.35">
      <c r="A161" s="49"/>
      <c r="B161" s="49"/>
      <c r="C161" s="49"/>
      <c r="D161" s="49"/>
      <c r="E161" s="49"/>
      <c r="F161" s="49"/>
      <c r="G161" s="49"/>
      <c r="H161" s="108" t="str">
        <f>IF(G161='Liste de produits types'!C152,F161,"")</f>
        <v/>
      </c>
      <c r="I161" s="50" t="e">
        <f>VLOOKUP($A161,'Liste de produits types'!$A$2:$E$142,2,FALSE)</f>
        <v>#N/A</v>
      </c>
      <c r="J161" s="50" t="e">
        <f>VLOOKUP($A161,'Liste de produits types'!$A$2:$E$142,4,FALSE)</f>
        <v>#N/A</v>
      </c>
      <c r="K161" s="50" t="e">
        <f>VLOOKUP($A161,'Liste de produits types'!$A$2:$E$142,5,FALSE)</f>
        <v>#N/A</v>
      </c>
      <c r="L161" s="7"/>
      <c r="M161" s="9"/>
    </row>
    <row r="162" spans="1:13" s="6" customFormat="1" ht="25.5" customHeight="1" x14ac:dyDescent="0.35">
      <c r="A162" s="49"/>
      <c r="B162" s="49"/>
      <c r="C162" s="49"/>
      <c r="D162" s="49"/>
      <c r="E162" s="49"/>
      <c r="F162" s="49"/>
      <c r="G162" s="49"/>
      <c r="H162" s="108" t="str">
        <f>IF(G162='Liste de produits types'!C152,F162,"")</f>
        <v/>
      </c>
      <c r="I162" s="50" t="e">
        <f>VLOOKUP($A162,'Liste de produits types'!$A$2:$E$142,2,FALSE)</f>
        <v>#N/A</v>
      </c>
      <c r="J162" s="50" t="e">
        <f>VLOOKUP($A162,'Liste de produits types'!$A$2:$E$142,4,FALSE)</f>
        <v>#N/A</v>
      </c>
      <c r="K162" s="50" t="e">
        <f>VLOOKUP($A162,'Liste de produits types'!$A$2:$E$142,5,FALSE)</f>
        <v>#N/A</v>
      </c>
      <c r="L162" s="7"/>
      <c r="M162" s="9"/>
    </row>
    <row r="163" spans="1:13" s="6" customFormat="1" ht="25.5" customHeight="1" x14ac:dyDescent="0.35">
      <c r="A163" s="49"/>
      <c r="B163" s="49"/>
      <c r="C163" s="49"/>
      <c r="D163" s="49"/>
      <c r="E163" s="49"/>
      <c r="F163" s="49"/>
      <c r="G163" s="49"/>
      <c r="H163" s="108" t="str">
        <f>IF(G163='Liste de produits types'!C152,F163,"")</f>
        <v/>
      </c>
      <c r="I163" s="50" t="e">
        <f>VLOOKUP($A163,'Liste de produits types'!$A$2:$E$142,2,FALSE)</f>
        <v>#N/A</v>
      </c>
      <c r="J163" s="50" t="e">
        <f>VLOOKUP($A163,'Liste de produits types'!$A$2:$E$142,4,FALSE)</f>
        <v>#N/A</v>
      </c>
      <c r="K163" s="50" t="e">
        <f>VLOOKUP($A163,'Liste de produits types'!$A$2:$E$142,5,FALSE)</f>
        <v>#N/A</v>
      </c>
      <c r="L163" s="7"/>
      <c r="M163" s="9"/>
    </row>
    <row r="164" spans="1:13" s="6" customFormat="1" ht="25.5" customHeight="1" x14ac:dyDescent="0.35">
      <c r="A164" s="49"/>
      <c r="B164" s="49"/>
      <c r="C164" s="49"/>
      <c r="D164" s="49"/>
      <c r="E164" s="49"/>
      <c r="F164" s="49"/>
      <c r="G164" s="49"/>
      <c r="H164" s="108" t="str">
        <f>IF(G164='Liste de produits types'!C152,F164,"")</f>
        <v/>
      </c>
      <c r="I164" s="50" t="e">
        <f>VLOOKUP($A164,'Liste de produits types'!$A$2:$E$142,2,FALSE)</f>
        <v>#N/A</v>
      </c>
      <c r="J164" s="50" t="e">
        <f>VLOOKUP($A164,'Liste de produits types'!$A$2:$E$142,4,FALSE)</f>
        <v>#N/A</v>
      </c>
      <c r="K164" s="50" t="e">
        <f>VLOOKUP($A164,'Liste de produits types'!$A$2:$E$142,5,FALSE)</f>
        <v>#N/A</v>
      </c>
      <c r="L164" s="7"/>
      <c r="M164" s="9"/>
    </row>
    <row r="165" spans="1:13" s="6" customFormat="1" ht="25.5" customHeight="1" x14ac:dyDescent="0.35">
      <c r="A165" s="49"/>
      <c r="B165" s="49"/>
      <c r="C165" s="49"/>
      <c r="D165" s="49"/>
      <c r="E165" s="49"/>
      <c r="F165" s="49"/>
      <c r="G165" s="49"/>
      <c r="H165" s="108" t="str">
        <f>IF(G165='Liste de produits types'!C152,F165,"")</f>
        <v/>
      </c>
      <c r="I165" s="50" t="e">
        <f>VLOOKUP($A165,'Liste de produits types'!$A$2:$E$142,2,FALSE)</f>
        <v>#N/A</v>
      </c>
      <c r="J165" s="50" t="e">
        <f>VLOOKUP($A165,'Liste de produits types'!$A$2:$E$142,4,FALSE)</f>
        <v>#N/A</v>
      </c>
      <c r="K165" s="50" t="e">
        <f>VLOOKUP($A165,'Liste de produits types'!$A$2:$E$142,5,FALSE)</f>
        <v>#N/A</v>
      </c>
      <c r="L165" s="7"/>
      <c r="M165" s="9"/>
    </row>
    <row r="166" spans="1:13" s="6" customFormat="1" ht="25.5" customHeight="1" x14ac:dyDescent="0.35">
      <c r="A166" s="49"/>
      <c r="B166" s="49"/>
      <c r="C166" s="49"/>
      <c r="D166" s="49"/>
      <c r="E166" s="49"/>
      <c r="F166" s="49"/>
      <c r="G166" s="49"/>
      <c r="H166" s="108" t="str">
        <f>IF(G166='Liste de produits types'!C152,F166,"")</f>
        <v/>
      </c>
      <c r="I166" s="50" t="e">
        <f>VLOOKUP($A166,'Liste de produits types'!$A$2:$E$142,2,FALSE)</f>
        <v>#N/A</v>
      </c>
      <c r="J166" s="50" t="e">
        <f>VLOOKUP($A166,'Liste de produits types'!$A$2:$E$142,4,FALSE)</f>
        <v>#N/A</v>
      </c>
      <c r="K166" s="50" t="e">
        <f>VLOOKUP($A166,'Liste de produits types'!$A$2:$E$142,5,FALSE)</f>
        <v>#N/A</v>
      </c>
      <c r="L166" s="7"/>
      <c r="M166" s="9"/>
    </row>
    <row r="167" spans="1:13" s="6" customFormat="1" ht="25.5" customHeight="1" x14ac:dyDescent="0.35">
      <c r="A167" s="49"/>
      <c r="B167" s="49"/>
      <c r="C167" s="49"/>
      <c r="D167" s="49"/>
      <c r="E167" s="49"/>
      <c r="F167" s="49"/>
      <c r="G167" s="49"/>
      <c r="H167" s="108" t="str">
        <f>IF(G167='Liste de produits types'!C152,F167,"")</f>
        <v/>
      </c>
      <c r="I167" s="50" t="e">
        <f>VLOOKUP($A167,'Liste de produits types'!$A$2:$E$142,2,FALSE)</f>
        <v>#N/A</v>
      </c>
      <c r="J167" s="50" t="e">
        <f>VLOOKUP($A167,'Liste de produits types'!$A$2:$E$142,4,FALSE)</f>
        <v>#N/A</v>
      </c>
      <c r="K167" s="50" t="e">
        <f>VLOOKUP($A167,'Liste de produits types'!$A$2:$E$142,5,FALSE)</f>
        <v>#N/A</v>
      </c>
      <c r="L167" s="7"/>
      <c r="M167" s="9"/>
    </row>
    <row r="168" spans="1:13" s="6" customFormat="1" ht="25.5" customHeight="1" x14ac:dyDescent="0.35">
      <c r="A168" s="49"/>
      <c r="B168" s="49"/>
      <c r="C168" s="49"/>
      <c r="D168" s="49"/>
      <c r="E168" s="49"/>
      <c r="F168" s="49"/>
      <c r="G168" s="49"/>
      <c r="H168" s="108" t="str">
        <f>IF(G168='Liste de produits types'!C152,F168,"")</f>
        <v/>
      </c>
      <c r="I168" s="50" t="e">
        <f>VLOOKUP($A168,'Liste de produits types'!$A$2:$E$142,2,FALSE)</f>
        <v>#N/A</v>
      </c>
      <c r="J168" s="50" t="e">
        <f>VLOOKUP($A168,'Liste de produits types'!$A$2:$E$142,4,FALSE)</f>
        <v>#N/A</v>
      </c>
      <c r="K168" s="50" t="e">
        <f>VLOOKUP($A168,'Liste de produits types'!$A$2:$E$142,5,FALSE)</f>
        <v>#N/A</v>
      </c>
      <c r="L168" s="7"/>
      <c r="M168" s="9"/>
    </row>
    <row r="169" spans="1:13" s="6" customFormat="1" ht="25.5" customHeight="1" x14ac:dyDescent="0.35">
      <c r="A169" s="49"/>
      <c r="B169" s="49"/>
      <c r="C169" s="49"/>
      <c r="D169" s="49"/>
      <c r="E169" s="49"/>
      <c r="F169" s="49"/>
      <c r="G169" s="49"/>
      <c r="H169" s="108" t="str">
        <f>IF(G169='Liste de produits types'!C152,F169,"")</f>
        <v/>
      </c>
      <c r="I169" s="50" t="e">
        <f>VLOOKUP($A169,'Liste de produits types'!$A$2:$E$142,2,FALSE)</f>
        <v>#N/A</v>
      </c>
      <c r="J169" s="50" t="e">
        <f>VLOOKUP($A169,'Liste de produits types'!$A$2:$E$142,4,FALSE)</f>
        <v>#N/A</v>
      </c>
      <c r="K169" s="50" t="e">
        <f>VLOOKUP($A169,'Liste de produits types'!$A$2:$E$142,5,FALSE)</f>
        <v>#N/A</v>
      </c>
      <c r="L169" s="7"/>
      <c r="M169" s="9"/>
    </row>
    <row r="170" spans="1:13" s="6" customFormat="1" ht="25.5" customHeight="1" x14ac:dyDescent="0.35">
      <c r="A170" s="49"/>
      <c r="B170" s="49"/>
      <c r="C170" s="49"/>
      <c r="D170" s="49"/>
      <c r="E170" s="49"/>
      <c r="F170" s="49"/>
      <c r="G170" s="49"/>
      <c r="H170" s="108" t="str">
        <f>IF(G170='Liste de produits types'!C152,F170,"")</f>
        <v/>
      </c>
      <c r="I170" s="50" t="e">
        <f>VLOOKUP($A170,'Liste de produits types'!$A$2:$E$142,2,FALSE)</f>
        <v>#N/A</v>
      </c>
      <c r="J170" s="50" t="e">
        <f>VLOOKUP($A170,'Liste de produits types'!$A$2:$E$142,4,FALSE)</f>
        <v>#N/A</v>
      </c>
      <c r="K170" s="50" t="e">
        <f>VLOOKUP($A170,'Liste de produits types'!$A$2:$E$142,5,FALSE)</f>
        <v>#N/A</v>
      </c>
      <c r="L170" s="7"/>
      <c r="M170" s="9"/>
    </row>
    <row r="171" spans="1:13" s="6" customFormat="1" ht="25.5" customHeight="1" x14ac:dyDescent="0.35">
      <c r="A171" s="49"/>
      <c r="B171" s="49"/>
      <c r="C171" s="49"/>
      <c r="D171" s="49"/>
      <c r="E171" s="49"/>
      <c r="F171" s="49"/>
      <c r="G171" s="49"/>
      <c r="H171" s="108" t="str">
        <f>IF(G171='Liste de produits types'!C152,F171,"")</f>
        <v/>
      </c>
      <c r="I171" s="50" t="e">
        <f>VLOOKUP($A171,'Liste de produits types'!$A$2:$E$142,2,FALSE)</f>
        <v>#N/A</v>
      </c>
      <c r="J171" s="50" t="e">
        <f>VLOOKUP($A171,'Liste de produits types'!$A$2:$E$142,4,FALSE)</f>
        <v>#N/A</v>
      </c>
      <c r="K171" s="50" t="e">
        <f>VLOOKUP($A171,'Liste de produits types'!$A$2:$E$142,5,FALSE)</f>
        <v>#N/A</v>
      </c>
      <c r="L171" s="7"/>
      <c r="M171" s="9"/>
    </row>
    <row r="172" spans="1:13" s="6" customFormat="1" ht="25.5" customHeight="1" x14ac:dyDescent="0.35">
      <c r="A172" s="49"/>
      <c r="B172" s="49"/>
      <c r="C172" s="49"/>
      <c r="D172" s="49"/>
      <c r="E172" s="49"/>
      <c r="F172" s="49"/>
      <c r="G172" s="49"/>
      <c r="H172" s="108" t="str">
        <f>IF(G172='Liste de produits types'!C152,F172,"")</f>
        <v/>
      </c>
      <c r="I172" s="50" t="e">
        <f>VLOOKUP($A172,'Liste de produits types'!$A$2:$E$142,2,FALSE)</f>
        <v>#N/A</v>
      </c>
      <c r="J172" s="50" t="e">
        <f>VLOOKUP($A172,'Liste de produits types'!$A$2:$E$142,4,FALSE)</f>
        <v>#N/A</v>
      </c>
      <c r="K172" s="50" t="e">
        <f>VLOOKUP($A172,'Liste de produits types'!$A$2:$E$142,5,FALSE)</f>
        <v>#N/A</v>
      </c>
      <c r="L172" s="7"/>
      <c r="M172" s="9"/>
    </row>
    <row r="173" spans="1:13" s="6" customFormat="1" ht="25.5" customHeight="1" x14ac:dyDescent="0.35">
      <c r="A173" s="49"/>
      <c r="B173" s="49"/>
      <c r="C173" s="49"/>
      <c r="D173" s="49"/>
      <c r="E173" s="49"/>
      <c r="F173" s="49"/>
      <c r="G173" s="49"/>
      <c r="H173" s="108" t="str">
        <f>IF(G173='Liste de produits types'!C152,F173,"")</f>
        <v/>
      </c>
      <c r="I173" s="50" t="e">
        <f>VLOOKUP($A173,'Liste de produits types'!$A$2:$E$142,2,FALSE)</f>
        <v>#N/A</v>
      </c>
      <c r="J173" s="50" t="e">
        <f>VLOOKUP($A173,'Liste de produits types'!$A$2:$E$142,4,FALSE)</f>
        <v>#N/A</v>
      </c>
      <c r="K173" s="50" t="e">
        <f>VLOOKUP($A173,'Liste de produits types'!$A$2:$E$142,5,FALSE)</f>
        <v>#N/A</v>
      </c>
      <c r="L173" s="7"/>
      <c r="M173" s="9"/>
    </row>
    <row r="174" spans="1:13" s="6" customFormat="1" ht="25.5" customHeight="1" x14ac:dyDescent="0.35">
      <c r="A174" s="49"/>
      <c r="B174" s="49"/>
      <c r="C174" s="49"/>
      <c r="D174" s="49"/>
      <c r="E174" s="49"/>
      <c r="F174" s="49"/>
      <c r="G174" s="49"/>
      <c r="H174" s="108" t="str">
        <f>IF(G174='Liste de produits types'!C152,F174,"")</f>
        <v/>
      </c>
      <c r="I174" s="50" t="e">
        <f>VLOOKUP($A174,'Liste de produits types'!$A$2:$E$142,2,FALSE)</f>
        <v>#N/A</v>
      </c>
      <c r="J174" s="50" t="e">
        <f>VLOOKUP($A174,'Liste de produits types'!$A$2:$E$142,4,FALSE)</f>
        <v>#N/A</v>
      </c>
      <c r="K174" s="50" t="e">
        <f>VLOOKUP($A174,'Liste de produits types'!$A$2:$E$142,5,FALSE)</f>
        <v>#N/A</v>
      </c>
      <c r="L174" s="7"/>
      <c r="M174" s="9"/>
    </row>
    <row r="175" spans="1:13" s="6" customFormat="1" ht="25.5" customHeight="1" x14ac:dyDescent="0.35">
      <c r="A175" s="49"/>
      <c r="B175" s="49"/>
      <c r="C175" s="49"/>
      <c r="D175" s="49"/>
      <c r="E175" s="49"/>
      <c r="F175" s="49"/>
      <c r="G175" s="49"/>
      <c r="H175" s="108" t="str">
        <f>IF(G175='Liste de produits types'!C152,F175,"")</f>
        <v/>
      </c>
      <c r="I175" s="50" t="e">
        <f>VLOOKUP($A175,'Liste de produits types'!$A$2:$E$142,2,FALSE)</f>
        <v>#N/A</v>
      </c>
      <c r="J175" s="50" t="e">
        <f>VLOOKUP($A175,'Liste de produits types'!$A$2:$E$142,4,FALSE)</f>
        <v>#N/A</v>
      </c>
      <c r="K175" s="50" t="e">
        <f>VLOOKUP($A175,'Liste de produits types'!$A$2:$E$142,5,FALSE)</f>
        <v>#N/A</v>
      </c>
      <c r="L175" s="7"/>
      <c r="M175" s="9"/>
    </row>
    <row r="176" spans="1:13" s="6" customFormat="1" ht="25.5" customHeight="1" x14ac:dyDescent="0.35">
      <c r="A176" s="49"/>
      <c r="B176" s="49"/>
      <c r="C176" s="49"/>
      <c r="D176" s="49"/>
      <c r="E176" s="49"/>
      <c r="F176" s="49"/>
      <c r="G176" s="49"/>
      <c r="H176" s="108" t="str">
        <f>IF(G176='Liste de produits types'!C152,F176,"")</f>
        <v/>
      </c>
      <c r="I176" s="50" t="e">
        <f>VLOOKUP($A176,'Liste de produits types'!$A$2:$E$142,2,FALSE)</f>
        <v>#N/A</v>
      </c>
      <c r="J176" s="50" t="e">
        <f>VLOOKUP($A176,'Liste de produits types'!$A$2:$E$142,4,FALSE)</f>
        <v>#N/A</v>
      </c>
      <c r="K176" s="50" t="e">
        <f>VLOOKUP($A176,'Liste de produits types'!$A$2:$E$142,5,FALSE)</f>
        <v>#N/A</v>
      </c>
      <c r="L176" s="7"/>
      <c r="M176" s="9"/>
    </row>
    <row r="177" spans="1:13" s="6" customFormat="1" ht="25.5" customHeight="1" x14ac:dyDescent="0.35">
      <c r="A177" s="49"/>
      <c r="B177" s="49"/>
      <c r="C177" s="49"/>
      <c r="D177" s="49"/>
      <c r="E177" s="49"/>
      <c r="F177" s="49"/>
      <c r="G177" s="49"/>
      <c r="H177" s="108" t="str">
        <f>IF(G177='Liste de produits types'!C152,F177,"")</f>
        <v/>
      </c>
      <c r="I177" s="50" t="e">
        <f>VLOOKUP($A177,'Liste de produits types'!$A$2:$E$142,2,FALSE)</f>
        <v>#N/A</v>
      </c>
      <c r="J177" s="50" t="e">
        <f>VLOOKUP($A177,'Liste de produits types'!$A$2:$E$142,4,FALSE)</f>
        <v>#N/A</v>
      </c>
      <c r="K177" s="50" t="e">
        <f>VLOOKUP($A177,'Liste de produits types'!$A$2:$E$142,5,FALSE)</f>
        <v>#N/A</v>
      </c>
      <c r="L177" s="7"/>
      <c r="M177" s="9"/>
    </row>
    <row r="178" spans="1:13" s="6" customFormat="1" ht="25.5" customHeight="1" x14ac:dyDescent="0.35">
      <c r="A178" s="49"/>
      <c r="B178" s="49"/>
      <c r="C178" s="49"/>
      <c r="D178" s="49"/>
      <c r="E178" s="49"/>
      <c r="F178" s="49"/>
      <c r="G178" s="49"/>
      <c r="H178" s="108" t="str">
        <f>IF(G178='Liste de produits types'!C152,F178,"")</f>
        <v/>
      </c>
      <c r="I178" s="50" t="e">
        <f>VLOOKUP($A178,'Liste de produits types'!$A$2:$E$142,2,FALSE)</f>
        <v>#N/A</v>
      </c>
      <c r="J178" s="50" t="e">
        <f>VLOOKUP($A178,'Liste de produits types'!$A$2:$E$142,4,FALSE)</f>
        <v>#N/A</v>
      </c>
      <c r="K178" s="50" t="e">
        <f>VLOOKUP($A178,'Liste de produits types'!$A$2:$E$142,5,FALSE)</f>
        <v>#N/A</v>
      </c>
      <c r="L178" s="7"/>
      <c r="M178" s="9"/>
    </row>
    <row r="179" spans="1:13" s="6" customFormat="1" ht="25.5" customHeight="1" x14ac:dyDescent="0.35">
      <c r="A179" s="49"/>
      <c r="B179" s="49"/>
      <c r="C179" s="49"/>
      <c r="D179" s="49"/>
      <c r="E179" s="49"/>
      <c r="F179" s="49"/>
      <c r="G179" s="49"/>
      <c r="H179" s="108" t="str">
        <f>IF(G179='Liste de produits types'!C152,F179,"")</f>
        <v/>
      </c>
      <c r="I179" s="50" t="e">
        <f>VLOOKUP($A179,'Liste de produits types'!$A$2:$E$142,2,FALSE)</f>
        <v>#N/A</v>
      </c>
      <c r="J179" s="50" t="e">
        <f>VLOOKUP($A179,'Liste de produits types'!$A$2:$E$142,4,FALSE)</f>
        <v>#N/A</v>
      </c>
      <c r="K179" s="50" t="e">
        <f>VLOOKUP($A179,'Liste de produits types'!$A$2:$E$142,5,FALSE)</f>
        <v>#N/A</v>
      </c>
      <c r="L179" s="7"/>
      <c r="M179" s="9"/>
    </row>
    <row r="180" spans="1:13" s="6" customFormat="1" ht="25.5" customHeight="1" x14ac:dyDescent="0.35">
      <c r="A180" s="49"/>
      <c r="B180" s="49"/>
      <c r="C180" s="49"/>
      <c r="D180" s="49"/>
      <c r="E180" s="49"/>
      <c r="F180" s="49"/>
      <c r="G180" s="49"/>
      <c r="H180" s="108" t="str">
        <f>IF(G180='Liste de produits types'!C152,F180,"")</f>
        <v/>
      </c>
      <c r="I180" s="50" t="e">
        <f>VLOOKUP($A180,'Liste de produits types'!$A$2:$E$142,2,FALSE)</f>
        <v>#N/A</v>
      </c>
      <c r="J180" s="50" t="e">
        <f>VLOOKUP($A180,'Liste de produits types'!$A$2:$E$142,4,FALSE)</f>
        <v>#N/A</v>
      </c>
      <c r="K180" s="50" t="e">
        <f>VLOOKUP($A180,'Liste de produits types'!$A$2:$E$142,5,FALSE)</f>
        <v>#N/A</v>
      </c>
      <c r="L180" s="7"/>
      <c r="M180" s="9"/>
    </row>
    <row r="181" spans="1:13" s="6" customFormat="1" ht="25.5" customHeight="1" x14ac:dyDescent="0.35">
      <c r="A181" s="49"/>
      <c r="B181" s="49"/>
      <c r="C181" s="49"/>
      <c r="D181" s="49"/>
      <c r="E181" s="49"/>
      <c r="F181" s="49"/>
      <c r="G181" s="49"/>
      <c r="H181" s="108" t="str">
        <f>IF(G181='Liste de produits types'!C152,F181,"")</f>
        <v/>
      </c>
      <c r="I181" s="50" t="e">
        <f>VLOOKUP($A181,'Liste de produits types'!$A$2:$E$142,2,FALSE)</f>
        <v>#N/A</v>
      </c>
      <c r="J181" s="50" t="e">
        <f>VLOOKUP($A181,'Liste de produits types'!$A$2:$E$142,4,FALSE)</f>
        <v>#N/A</v>
      </c>
      <c r="K181" s="50" t="e">
        <f>VLOOKUP($A181,'Liste de produits types'!$A$2:$E$142,5,FALSE)</f>
        <v>#N/A</v>
      </c>
      <c r="L181" s="7"/>
      <c r="M181" s="9"/>
    </row>
    <row r="182" spans="1:13" s="6" customFormat="1" ht="25.5" customHeight="1" x14ac:dyDescent="0.35">
      <c r="A182" s="49"/>
      <c r="B182" s="49"/>
      <c r="C182" s="49"/>
      <c r="D182" s="49"/>
      <c r="E182" s="49"/>
      <c r="F182" s="49"/>
      <c r="G182" s="49"/>
      <c r="H182" s="108" t="str">
        <f>IF(G182='Liste de produits types'!C152,F182,"")</f>
        <v/>
      </c>
      <c r="I182" s="50" t="e">
        <f>VLOOKUP($A182,'Liste de produits types'!$A$2:$E$142,2,FALSE)</f>
        <v>#N/A</v>
      </c>
      <c r="J182" s="50" t="e">
        <f>VLOOKUP($A182,'Liste de produits types'!$A$2:$E$142,4,FALSE)</f>
        <v>#N/A</v>
      </c>
      <c r="K182" s="50" t="e">
        <f>VLOOKUP($A182,'Liste de produits types'!$A$2:$E$142,5,FALSE)</f>
        <v>#N/A</v>
      </c>
      <c r="L182" s="7"/>
      <c r="M182" s="9"/>
    </row>
    <row r="183" spans="1:13" s="6" customFormat="1" ht="25.5" customHeight="1" x14ac:dyDescent="0.35">
      <c r="A183" s="49"/>
      <c r="B183" s="49"/>
      <c r="C183" s="49"/>
      <c r="D183" s="49"/>
      <c r="E183" s="49"/>
      <c r="F183" s="49"/>
      <c r="G183" s="49"/>
      <c r="H183" s="108" t="str">
        <f>IF(G183='Liste de produits types'!C152,F183,"")</f>
        <v/>
      </c>
      <c r="I183" s="50" t="e">
        <f>VLOOKUP($A183,'Liste de produits types'!$A$2:$E$142,2,FALSE)</f>
        <v>#N/A</v>
      </c>
      <c r="J183" s="50" t="e">
        <f>VLOOKUP($A183,'Liste de produits types'!$A$2:$E$142,4,FALSE)</f>
        <v>#N/A</v>
      </c>
      <c r="K183" s="50" t="e">
        <f>VLOOKUP($A183,'Liste de produits types'!$A$2:$E$142,5,FALSE)</f>
        <v>#N/A</v>
      </c>
      <c r="L183" s="7"/>
      <c r="M183" s="9"/>
    </row>
    <row r="184" spans="1:13" s="6" customFormat="1" ht="25.5" customHeight="1" x14ac:dyDescent="0.35">
      <c r="A184" s="49"/>
      <c r="B184" s="49"/>
      <c r="C184" s="49"/>
      <c r="D184" s="49"/>
      <c r="E184" s="49"/>
      <c r="F184" s="49"/>
      <c r="G184" s="49"/>
      <c r="H184" s="108" t="str">
        <f>IF(G184='Liste de produits types'!C152,F184,"")</f>
        <v/>
      </c>
      <c r="I184" s="50" t="e">
        <f>VLOOKUP($A184,'Liste de produits types'!$A$2:$E$142,2,FALSE)</f>
        <v>#N/A</v>
      </c>
      <c r="J184" s="50" t="e">
        <f>VLOOKUP($A184,'Liste de produits types'!$A$2:$E$142,4,FALSE)</f>
        <v>#N/A</v>
      </c>
      <c r="K184" s="50" t="e">
        <f>VLOOKUP($A184,'Liste de produits types'!$A$2:$E$142,5,FALSE)</f>
        <v>#N/A</v>
      </c>
      <c r="L184" s="7"/>
      <c r="M184" s="9"/>
    </row>
    <row r="185" spans="1:13" s="6" customFormat="1" ht="25.5" customHeight="1" x14ac:dyDescent="0.35">
      <c r="A185" s="49"/>
      <c r="B185" s="49"/>
      <c r="C185" s="49"/>
      <c r="D185" s="49"/>
      <c r="E185" s="49"/>
      <c r="F185" s="49"/>
      <c r="G185" s="49"/>
      <c r="H185" s="108" t="str">
        <f>IF(G185='Liste de produits types'!C152,F185,"")</f>
        <v/>
      </c>
      <c r="I185" s="50" t="e">
        <f>VLOOKUP($A185,'Liste de produits types'!$A$2:$E$142,2,FALSE)</f>
        <v>#N/A</v>
      </c>
      <c r="J185" s="50" t="e">
        <f>VLOOKUP($A185,'Liste de produits types'!$A$2:$E$142,4,FALSE)</f>
        <v>#N/A</v>
      </c>
      <c r="K185" s="50" t="e">
        <f>VLOOKUP($A185,'Liste de produits types'!$A$2:$E$142,5,FALSE)</f>
        <v>#N/A</v>
      </c>
      <c r="L185" s="7"/>
      <c r="M185" s="9"/>
    </row>
    <row r="186" spans="1:13" s="6" customFormat="1" ht="25.5" customHeight="1" x14ac:dyDescent="0.35">
      <c r="A186" s="49"/>
      <c r="B186" s="49"/>
      <c r="C186" s="49"/>
      <c r="D186" s="49"/>
      <c r="E186" s="49"/>
      <c r="F186" s="49"/>
      <c r="G186" s="49"/>
      <c r="H186" s="108" t="str">
        <f>IF(G186='Liste de produits types'!C152,F186,"")</f>
        <v/>
      </c>
      <c r="I186" s="50" t="e">
        <f>VLOOKUP($A186,'Liste de produits types'!$A$2:$E$142,2,FALSE)</f>
        <v>#N/A</v>
      </c>
      <c r="J186" s="50" t="e">
        <f>VLOOKUP($A186,'Liste de produits types'!$A$2:$E$142,4,FALSE)</f>
        <v>#N/A</v>
      </c>
      <c r="K186" s="50" t="e">
        <f>VLOOKUP($A186,'Liste de produits types'!$A$2:$E$142,5,FALSE)</f>
        <v>#N/A</v>
      </c>
      <c r="L186" s="7"/>
      <c r="M186" s="9"/>
    </row>
    <row r="187" spans="1:13" s="6" customFormat="1" ht="25.5" customHeight="1" x14ac:dyDescent="0.35">
      <c r="A187" s="49"/>
      <c r="B187" s="49"/>
      <c r="C187" s="49"/>
      <c r="D187" s="49"/>
      <c r="E187" s="49"/>
      <c r="F187" s="49"/>
      <c r="G187" s="49"/>
      <c r="H187" s="108" t="str">
        <f>IF(G187='Liste de produits types'!C152,F187,"")</f>
        <v/>
      </c>
      <c r="I187" s="50" t="e">
        <f>VLOOKUP($A187,'Liste de produits types'!$A$2:$E$142,2,FALSE)</f>
        <v>#N/A</v>
      </c>
      <c r="J187" s="50" t="e">
        <f>VLOOKUP($A187,'Liste de produits types'!$A$2:$E$142,4,FALSE)</f>
        <v>#N/A</v>
      </c>
      <c r="K187" s="50" t="e">
        <f>VLOOKUP($A187,'Liste de produits types'!$A$2:$E$142,5,FALSE)</f>
        <v>#N/A</v>
      </c>
      <c r="L187" s="7"/>
      <c r="M187" s="9"/>
    </row>
    <row r="188" spans="1:13" s="6" customFormat="1" ht="25.5" customHeight="1" x14ac:dyDescent="0.35">
      <c r="A188" s="49"/>
      <c r="B188" s="49"/>
      <c r="C188" s="49"/>
      <c r="D188" s="49"/>
      <c r="E188" s="49"/>
      <c r="F188" s="49"/>
      <c r="G188" s="49"/>
      <c r="H188" s="108" t="str">
        <f>IF(G188='Liste de produits types'!C152,F188,"")</f>
        <v/>
      </c>
      <c r="I188" s="50" t="e">
        <f>VLOOKUP($A188,'Liste de produits types'!$A$2:$E$142,2,FALSE)</f>
        <v>#N/A</v>
      </c>
      <c r="J188" s="50" t="e">
        <f>VLOOKUP($A188,'Liste de produits types'!$A$2:$E$142,4,FALSE)</f>
        <v>#N/A</v>
      </c>
      <c r="K188" s="50" t="e">
        <f>VLOOKUP($A188,'Liste de produits types'!$A$2:$E$142,5,FALSE)</f>
        <v>#N/A</v>
      </c>
      <c r="L188" s="7"/>
      <c r="M188" s="9"/>
    </row>
    <row r="189" spans="1:13" s="6" customFormat="1" ht="25.5" customHeight="1" x14ac:dyDescent="0.35">
      <c r="A189" s="49"/>
      <c r="B189" s="49"/>
      <c r="C189" s="49"/>
      <c r="D189" s="49"/>
      <c r="E189" s="49"/>
      <c r="F189" s="49"/>
      <c r="G189" s="49"/>
      <c r="H189" s="108" t="str">
        <f>IF(G189='Liste de produits types'!C152,F189,"")</f>
        <v/>
      </c>
      <c r="I189" s="50" t="e">
        <f>VLOOKUP($A189,'Liste de produits types'!$A$2:$E$142,2,FALSE)</f>
        <v>#N/A</v>
      </c>
      <c r="J189" s="50" t="e">
        <f>VLOOKUP($A189,'Liste de produits types'!$A$2:$E$142,4,FALSE)</f>
        <v>#N/A</v>
      </c>
      <c r="K189" s="50" t="e">
        <f>VLOOKUP($A189,'Liste de produits types'!$A$2:$E$142,5,FALSE)</f>
        <v>#N/A</v>
      </c>
      <c r="L189" s="7"/>
      <c r="M189" s="9"/>
    </row>
    <row r="190" spans="1:13" s="6" customFormat="1" ht="25.5" customHeight="1" x14ac:dyDescent="0.35">
      <c r="A190" s="49"/>
      <c r="B190" s="49"/>
      <c r="C190" s="49"/>
      <c r="D190" s="49"/>
      <c r="E190" s="49"/>
      <c r="F190" s="49"/>
      <c r="G190" s="49"/>
      <c r="H190" s="108" t="str">
        <f>IF(G190='Liste de produits types'!C152,F190,"")</f>
        <v/>
      </c>
      <c r="I190" s="50" t="e">
        <f>VLOOKUP($A190,'Liste de produits types'!$A$2:$E$142,2,FALSE)</f>
        <v>#N/A</v>
      </c>
      <c r="J190" s="50" t="e">
        <f>VLOOKUP($A190,'Liste de produits types'!$A$2:$E$142,4,FALSE)</f>
        <v>#N/A</v>
      </c>
      <c r="K190" s="50" t="e">
        <f>VLOOKUP($A190,'Liste de produits types'!$A$2:$E$142,5,FALSE)</f>
        <v>#N/A</v>
      </c>
      <c r="L190" s="7"/>
      <c r="M190" s="9"/>
    </row>
    <row r="191" spans="1:13" s="6" customFormat="1" ht="25.5" customHeight="1" x14ac:dyDescent="0.35">
      <c r="A191" s="49"/>
      <c r="B191" s="49"/>
      <c r="C191" s="49"/>
      <c r="D191" s="49"/>
      <c r="E191" s="49"/>
      <c r="F191" s="49"/>
      <c r="G191" s="49"/>
      <c r="H191" s="108" t="str">
        <f>IF(G191='Liste de produits types'!C152,F191,"")</f>
        <v/>
      </c>
      <c r="I191" s="50" t="e">
        <f>VLOOKUP($A191,'Liste de produits types'!$A$2:$E$142,2,FALSE)</f>
        <v>#N/A</v>
      </c>
      <c r="J191" s="50" t="e">
        <f>VLOOKUP($A191,'Liste de produits types'!$A$2:$E$142,4,FALSE)</f>
        <v>#N/A</v>
      </c>
      <c r="K191" s="50" t="e">
        <f>VLOOKUP($A191,'Liste de produits types'!$A$2:$E$142,5,FALSE)</f>
        <v>#N/A</v>
      </c>
      <c r="L191" s="7"/>
      <c r="M191" s="9"/>
    </row>
    <row r="192" spans="1:13" s="6" customFormat="1" ht="25.5" customHeight="1" x14ac:dyDescent="0.35">
      <c r="A192" s="49"/>
      <c r="B192" s="49"/>
      <c r="C192" s="49"/>
      <c r="D192" s="49"/>
      <c r="E192" s="49"/>
      <c r="F192" s="49"/>
      <c r="G192" s="49"/>
      <c r="H192" s="108" t="str">
        <f>IF(G192='Liste de produits types'!C152,F192,"")</f>
        <v/>
      </c>
      <c r="I192" s="50" t="e">
        <f>VLOOKUP($A192,'Liste de produits types'!$A$2:$E$142,2,FALSE)</f>
        <v>#N/A</v>
      </c>
      <c r="J192" s="50" t="e">
        <f>VLOOKUP($A192,'Liste de produits types'!$A$2:$E$142,4,FALSE)</f>
        <v>#N/A</v>
      </c>
      <c r="K192" s="50" t="e">
        <f>VLOOKUP($A192,'Liste de produits types'!$A$2:$E$142,5,FALSE)</f>
        <v>#N/A</v>
      </c>
      <c r="L192" s="7"/>
      <c r="M192" s="9"/>
    </row>
    <row r="193" spans="1:13" s="6" customFormat="1" ht="25.5" customHeight="1" x14ac:dyDescent="0.35">
      <c r="A193" s="49"/>
      <c r="B193" s="49"/>
      <c r="C193" s="49"/>
      <c r="D193" s="49"/>
      <c r="E193" s="49"/>
      <c r="F193" s="49"/>
      <c r="G193" s="49"/>
      <c r="H193" s="108" t="str">
        <f>IF(G193='Liste de produits types'!C152,F193,"")</f>
        <v/>
      </c>
      <c r="I193" s="50" t="e">
        <f>VLOOKUP($A193,'Liste de produits types'!$A$2:$E$142,2,FALSE)</f>
        <v>#N/A</v>
      </c>
      <c r="J193" s="50" t="e">
        <f>VLOOKUP($A193,'Liste de produits types'!$A$2:$E$142,4,FALSE)</f>
        <v>#N/A</v>
      </c>
      <c r="K193" s="50" t="e">
        <f>VLOOKUP($A193,'Liste de produits types'!$A$2:$E$142,5,FALSE)</f>
        <v>#N/A</v>
      </c>
      <c r="L193" s="7"/>
      <c r="M193" s="9"/>
    </row>
    <row r="194" spans="1:13" s="6" customFormat="1" ht="25.5" customHeight="1" x14ac:dyDescent="0.35">
      <c r="A194" s="49"/>
      <c r="B194" s="49"/>
      <c r="C194" s="49"/>
      <c r="D194" s="49"/>
      <c r="E194" s="49"/>
      <c r="F194" s="49"/>
      <c r="G194" s="49"/>
      <c r="H194" s="108" t="str">
        <f>IF(G194='Liste de produits types'!C152,F194,"")</f>
        <v/>
      </c>
      <c r="I194" s="50" t="e">
        <f>VLOOKUP($A194,'Liste de produits types'!$A$2:$E$142,2,FALSE)</f>
        <v>#N/A</v>
      </c>
      <c r="J194" s="50" t="e">
        <f>VLOOKUP($A194,'Liste de produits types'!$A$2:$E$142,4,FALSE)</f>
        <v>#N/A</v>
      </c>
      <c r="K194" s="50" t="e">
        <f>VLOOKUP($A194,'Liste de produits types'!$A$2:$E$142,5,FALSE)</f>
        <v>#N/A</v>
      </c>
      <c r="L194" s="7"/>
      <c r="M194" s="9"/>
    </row>
    <row r="195" spans="1:13" s="6" customFormat="1" ht="25.5" customHeight="1" x14ac:dyDescent="0.35">
      <c r="A195" s="7"/>
      <c r="B195" s="7"/>
      <c r="C195" s="7"/>
      <c r="D195" s="7"/>
      <c r="E195" s="7"/>
      <c r="F195" s="7"/>
      <c r="G195" s="7"/>
      <c r="H195" s="7"/>
      <c r="I195" s="7"/>
      <c r="J195" s="7"/>
      <c r="K195" s="7"/>
      <c r="L195" s="7"/>
      <c r="M195" s="9"/>
    </row>
    <row r="196" spans="1:13" s="6" customFormat="1" ht="25.5" customHeight="1" x14ac:dyDescent="0.35">
      <c r="M196" s="9"/>
    </row>
  </sheetData>
  <mergeCells count="10">
    <mergeCell ref="C23:F23"/>
    <mergeCell ref="I1:K1"/>
    <mergeCell ref="A17:C17"/>
    <mergeCell ref="A13:K13"/>
    <mergeCell ref="A22:M22"/>
    <mergeCell ref="D15:K15"/>
    <mergeCell ref="I2:J2"/>
    <mergeCell ref="J18:K19"/>
    <mergeCell ref="J20:K20"/>
    <mergeCell ref="E18:I20"/>
  </mergeCells>
  <dataValidations count="1">
    <dataValidation type="list" allowBlank="1" showInputMessage="1" showErrorMessage="1" sqref="A25:A194" xr:uid="{00000000-0002-0000-0200-000000000000}">
      <formula1>Liste1</formula1>
    </dataValidation>
  </dataValidations>
  <printOptions horizontalCentered="1" verticalCentered="1"/>
  <pageMargins left="0.23622047244094491" right="0.23622047244094491" top="0.74803149606299213" bottom="0.74803149606299213" header="0.31496062992125984" footer="0.31496062992125984"/>
  <pageSetup paperSize="9" scale="77" fitToWidth="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613AAE2-021D-4345-98C0-2ECA8020F50A}">
          <x14:formula1>
            <xm:f>'Liste de produits types'!$C$152:$C$153</xm:f>
          </x14:formula1>
          <xm:sqref>G25:G194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0DCFA-AF42-45EB-A8FE-2D2504294075}">
  <sheetPr>
    <tabColor rgb="FFFFC914"/>
    <pageSetUpPr fitToPage="1"/>
  </sheetPr>
  <dimension ref="A1:M228"/>
  <sheetViews>
    <sheetView showGridLines="0" topLeftCell="A7" zoomScale="85" zoomScaleNormal="85" workbookViewId="0">
      <selection activeCell="D26" sqref="D26"/>
    </sheetView>
  </sheetViews>
  <sheetFormatPr baseColWidth="10" defaultColWidth="10.81640625" defaultRowHeight="13.5" x14ac:dyDescent="0.25"/>
  <cols>
    <col min="1" max="1" width="38.26953125" style="17" customWidth="1"/>
    <col min="2" max="2" width="14.36328125" style="17" bestFit="1" customWidth="1"/>
    <col min="3" max="3" width="14.36328125" style="17" customWidth="1"/>
    <col min="4" max="4" width="50.08984375" style="17" customWidth="1"/>
    <col min="5" max="5" width="17.90625" style="17" customWidth="1"/>
    <col min="6" max="6" width="18.1796875" style="17" customWidth="1"/>
    <col min="7" max="7" width="10.81640625" style="17"/>
    <col min="8" max="8" width="6.81640625" style="17" customWidth="1"/>
    <col min="9" max="9" width="7.08984375" style="17" customWidth="1"/>
    <col min="10" max="16384" width="10.81640625" style="17"/>
  </cols>
  <sheetData>
    <row r="1" spans="1:13" ht="20" customHeight="1" x14ac:dyDescent="0.3">
      <c r="A1" s="56"/>
      <c r="B1" s="56"/>
      <c r="C1" s="159"/>
      <c r="D1" s="160"/>
      <c r="E1" s="256"/>
      <c r="F1" s="256"/>
      <c r="G1" s="256"/>
      <c r="H1" s="38"/>
      <c r="I1" s="39"/>
    </row>
    <row r="2" spans="1:13" ht="14" x14ac:dyDescent="0.3">
      <c r="A2" s="56"/>
      <c r="B2" s="56"/>
      <c r="C2" s="56"/>
      <c r="D2" s="56"/>
      <c r="E2" s="86" t="s">
        <v>241</v>
      </c>
      <c r="F2" s="87"/>
      <c r="G2" s="88"/>
      <c r="H2" s="89"/>
    </row>
    <row r="3" spans="1:13" x14ac:dyDescent="0.25">
      <c r="A3" s="56"/>
      <c r="B3" s="56"/>
      <c r="C3" s="56"/>
      <c r="D3" s="56"/>
    </row>
    <row r="4" spans="1:13" x14ac:dyDescent="0.25">
      <c r="A4" s="56"/>
      <c r="B4" s="56"/>
      <c r="C4" s="56"/>
      <c r="D4" s="56"/>
    </row>
    <row r="5" spans="1:13" ht="14" x14ac:dyDescent="0.3">
      <c r="A5" s="56"/>
      <c r="B5" s="56"/>
      <c r="C5" s="56"/>
      <c r="D5" s="58"/>
      <c r="E5" s="100" t="s">
        <v>242</v>
      </c>
      <c r="F5" s="47" t="s">
        <v>243</v>
      </c>
      <c r="G5" s="99"/>
    </row>
    <row r="6" spans="1:13" ht="14" x14ac:dyDescent="0.3">
      <c r="A6" s="93"/>
      <c r="B6" s="93"/>
      <c r="C6" s="93"/>
      <c r="D6" s="58"/>
      <c r="E6" s="56"/>
      <c r="F6" s="56"/>
    </row>
    <row r="7" spans="1:13" ht="14" x14ac:dyDescent="0.3">
      <c r="A7" s="93"/>
      <c r="B7" s="93"/>
      <c r="C7" s="93"/>
      <c r="D7" s="58"/>
      <c r="E7" s="56"/>
      <c r="F7" s="56"/>
    </row>
    <row r="8" spans="1:13" ht="14" x14ac:dyDescent="0.3">
      <c r="A8" s="93"/>
      <c r="B8" s="93"/>
      <c r="C8" s="93"/>
      <c r="D8" s="58"/>
      <c r="E8" s="56"/>
      <c r="F8" s="56"/>
    </row>
    <row r="9" spans="1:13" ht="14" x14ac:dyDescent="0.3">
      <c r="A9" s="56"/>
      <c r="B9" s="93"/>
      <c r="C9" s="93"/>
      <c r="D9" s="58"/>
      <c r="E9" s="56"/>
      <c r="F9" s="56"/>
    </row>
    <row r="10" spans="1:13" ht="14" x14ac:dyDescent="0.3">
      <c r="A10" s="56"/>
      <c r="B10" s="93"/>
      <c r="C10" s="93"/>
      <c r="D10" s="58"/>
      <c r="E10" s="56"/>
      <c r="F10" s="56"/>
    </row>
    <row r="11" spans="1:13" ht="14" x14ac:dyDescent="0.3">
      <c r="A11" s="56"/>
      <c r="B11" s="93"/>
      <c r="C11" s="93"/>
      <c r="D11" s="58"/>
      <c r="E11" s="56"/>
      <c r="F11" s="56"/>
    </row>
    <row r="12" spans="1:13" x14ac:dyDescent="0.25">
      <c r="A12" s="56"/>
      <c r="B12" s="56"/>
      <c r="C12" s="56"/>
      <c r="D12" s="56"/>
      <c r="E12" s="56"/>
      <c r="F12" s="56"/>
    </row>
    <row r="13" spans="1:13" ht="20" x14ac:dyDescent="0.25">
      <c r="A13" s="218" t="s">
        <v>27</v>
      </c>
      <c r="B13" s="219"/>
      <c r="C13" s="219"/>
      <c r="D13" s="219"/>
      <c r="E13" s="219"/>
      <c r="F13" s="219"/>
    </row>
    <row r="14" spans="1:13" x14ac:dyDescent="0.25">
      <c r="A14" s="161"/>
      <c r="B14" s="161"/>
      <c r="C14" s="161"/>
      <c r="D14" s="161"/>
      <c r="E14" s="161"/>
      <c r="F14" s="161"/>
      <c r="G14" s="161"/>
      <c r="H14" s="161"/>
      <c r="I14" s="161"/>
      <c r="J14" s="161"/>
      <c r="K14" s="161"/>
      <c r="L14" s="161"/>
      <c r="M14" s="161"/>
    </row>
    <row r="15" spans="1:13" x14ac:dyDescent="0.25">
      <c r="A15" s="253" t="s">
        <v>260</v>
      </c>
      <c r="B15" s="254"/>
      <c r="C15" s="254"/>
      <c r="D15" s="254"/>
      <c r="E15" s="254"/>
      <c r="F15" s="254"/>
      <c r="G15" s="254"/>
      <c r="H15" s="254"/>
      <c r="I15" s="254"/>
      <c r="J15" s="254"/>
      <c r="K15" s="254"/>
      <c r="L15" s="254"/>
      <c r="M15" s="254"/>
    </row>
    <row r="16" spans="1:13" ht="14" x14ac:dyDescent="0.3">
      <c r="A16" s="162"/>
      <c r="B16" s="162"/>
      <c r="C16" s="162"/>
      <c r="D16" s="162"/>
      <c r="E16" s="161"/>
      <c r="F16" s="161"/>
      <c r="G16" s="161"/>
      <c r="H16" s="161"/>
      <c r="I16" s="161"/>
      <c r="J16" s="161"/>
      <c r="K16" s="161"/>
      <c r="L16" s="161"/>
      <c r="M16" s="161"/>
    </row>
    <row r="17" spans="1:13" ht="14" x14ac:dyDescent="0.3">
      <c r="A17" s="162"/>
      <c r="B17" s="162"/>
      <c r="C17" s="162"/>
      <c r="D17" s="162"/>
      <c r="E17" s="161"/>
      <c r="F17" s="161"/>
      <c r="G17" s="161"/>
      <c r="H17" s="161"/>
      <c r="I17" s="161"/>
      <c r="J17" s="161"/>
      <c r="K17" s="161"/>
      <c r="L17" s="161"/>
      <c r="M17" s="161"/>
    </row>
    <row r="18" spans="1:13" ht="14" x14ac:dyDescent="0.3">
      <c r="A18" s="162"/>
      <c r="B18" s="162"/>
      <c r="C18" s="162"/>
      <c r="D18" s="48" t="s">
        <v>30</v>
      </c>
      <c r="E18" s="205">
        <f>SUM(Coordination!F26:F191)</f>
        <v>0</v>
      </c>
      <c r="F18" s="90" t="s">
        <v>10</v>
      </c>
      <c r="G18" s="161"/>
      <c r="H18" s="161"/>
      <c r="I18" s="161"/>
      <c r="J18" s="161"/>
      <c r="K18" s="161"/>
      <c r="L18" s="161"/>
      <c r="M18" s="161"/>
    </row>
    <row r="19" spans="1:13" ht="14" x14ac:dyDescent="0.3">
      <c r="A19" s="162"/>
      <c r="B19" s="162"/>
      <c r="C19" s="162"/>
      <c r="D19" s="166"/>
      <c r="E19" s="161"/>
      <c r="F19" s="161"/>
      <c r="G19" s="161"/>
      <c r="H19" s="161"/>
      <c r="I19" s="161"/>
      <c r="J19" s="161"/>
      <c r="K19" s="161"/>
      <c r="L19" s="161"/>
      <c r="M19" s="161"/>
    </row>
    <row r="20" spans="1:13" ht="25" customHeight="1" x14ac:dyDescent="0.25">
      <c r="A20" s="220" t="s">
        <v>25</v>
      </c>
      <c r="B20" s="220"/>
      <c r="C20" s="163"/>
      <c r="D20" s="164"/>
      <c r="E20" s="161"/>
      <c r="F20" s="161"/>
      <c r="G20" s="161"/>
      <c r="H20" s="161"/>
      <c r="I20" s="161"/>
      <c r="J20" s="161"/>
      <c r="K20" s="161"/>
      <c r="L20" s="161"/>
      <c r="M20" s="161"/>
    </row>
    <row r="21" spans="1:13" ht="55.5" customHeight="1" x14ac:dyDescent="0.25">
      <c r="A21" s="69" t="s">
        <v>24</v>
      </c>
      <c r="B21" s="165">
        <f>SUM(E26:E191)/1000</f>
        <v>0</v>
      </c>
      <c r="C21" s="225" t="s">
        <v>261</v>
      </c>
      <c r="D21" s="225"/>
      <c r="E21" s="225"/>
      <c r="F21" s="225"/>
      <c r="G21" s="161"/>
      <c r="H21" s="161"/>
      <c r="I21" s="161"/>
      <c r="J21" s="161"/>
      <c r="K21" s="161"/>
      <c r="L21" s="161"/>
      <c r="M21" s="161"/>
    </row>
    <row r="22" spans="1:13" ht="15.5" customHeight="1" x14ac:dyDescent="0.25">
      <c r="A22" s="167"/>
      <c r="B22" s="163"/>
      <c r="C22" s="73"/>
      <c r="D22" s="73"/>
      <c r="E22" s="73"/>
      <c r="F22" s="73"/>
      <c r="G22" s="161"/>
      <c r="H22" s="161"/>
      <c r="I22" s="161"/>
      <c r="J22" s="161"/>
      <c r="K22" s="161"/>
      <c r="L22" s="161"/>
      <c r="M22" s="161"/>
    </row>
    <row r="23" spans="1:13" ht="14" x14ac:dyDescent="0.3">
      <c r="A23" s="257" t="s">
        <v>262</v>
      </c>
      <c r="B23" s="257"/>
      <c r="C23" s="257"/>
      <c r="D23" s="257"/>
      <c r="E23" s="257"/>
      <c r="F23" s="257"/>
      <c r="G23" s="161"/>
      <c r="H23" s="161"/>
      <c r="I23" s="161"/>
      <c r="J23" s="161"/>
      <c r="K23" s="161"/>
      <c r="L23" s="161"/>
      <c r="M23" s="161"/>
    </row>
    <row r="24" spans="1:13" ht="45" customHeight="1" x14ac:dyDescent="0.25">
      <c r="A24" s="161"/>
      <c r="B24" s="161"/>
      <c r="C24" s="161"/>
      <c r="D24" s="161"/>
      <c r="E24" s="247"/>
      <c r="F24" s="247"/>
      <c r="G24" s="161"/>
      <c r="H24" s="161"/>
      <c r="I24" s="161"/>
      <c r="J24" s="161"/>
      <c r="K24" s="161"/>
      <c r="L24" s="161"/>
      <c r="M24" s="161"/>
    </row>
    <row r="25" spans="1:13" ht="76.5" customHeight="1" x14ac:dyDescent="0.25">
      <c r="A25" s="48" t="s">
        <v>28</v>
      </c>
      <c r="B25" s="48" t="s">
        <v>29</v>
      </c>
      <c r="C25" s="48" t="s">
        <v>263</v>
      </c>
      <c r="D25" s="48" t="s">
        <v>34</v>
      </c>
      <c r="E25" s="48" t="s">
        <v>275</v>
      </c>
      <c r="F25" s="48" t="s">
        <v>31</v>
      </c>
    </row>
    <row r="26" spans="1:13" s="7" customFormat="1" ht="40" customHeight="1" x14ac:dyDescent="0.35">
      <c r="A26" s="49"/>
      <c r="B26" s="49"/>
      <c r="C26" s="49"/>
      <c r="D26" s="49"/>
      <c r="E26" s="49"/>
      <c r="F26" s="154">
        <f>IF((Coordination!E26/1000*30)&gt;600,600,(Coordination!E26/1000*30))</f>
        <v>0</v>
      </c>
    </row>
    <row r="27" spans="1:13" s="7" customFormat="1" ht="30" customHeight="1" x14ac:dyDescent="0.35">
      <c r="A27" s="49"/>
      <c r="B27" s="49"/>
      <c r="C27" s="49"/>
      <c r="D27" s="49"/>
      <c r="E27" s="49"/>
      <c r="F27" s="154">
        <f>IF((Coordination!E27*30)&gt;600,600,(Coordination!E27*30))</f>
        <v>0</v>
      </c>
    </row>
    <row r="28" spans="1:13" s="7" customFormat="1" ht="37.5" customHeight="1" x14ac:dyDescent="0.35">
      <c r="A28" s="49"/>
      <c r="B28" s="49"/>
      <c r="C28" s="49"/>
      <c r="D28" s="49"/>
      <c r="E28" s="49"/>
      <c r="F28" s="154">
        <f>IF((Coordination!E28*30)&gt;600,600,(Coordination!E28*30))</f>
        <v>0</v>
      </c>
    </row>
    <row r="29" spans="1:13" s="7" customFormat="1" ht="25.5" customHeight="1" x14ac:dyDescent="0.35">
      <c r="A29" s="49"/>
      <c r="B29" s="49"/>
      <c r="C29" s="49"/>
      <c r="D29" s="49"/>
      <c r="E29" s="49"/>
      <c r="F29" s="154">
        <f>IF((Coordination!E29*30)&gt;600,600,(Coordination!E29*30))</f>
        <v>0</v>
      </c>
    </row>
    <row r="30" spans="1:13" s="7" customFormat="1" ht="25.5" customHeight="1" x14ac:dyDescent="0.35">
      <c r="A30" s="49"/>
      <c r="B30" s="49"/>
      <c r="C30" s="49"/>
      <c r="D30" s="49"/>
      <c r="E30" s="49"/>
      <c r="F30" s="154">
        <f>IF((Coordination!E30*30)&gt;600,600,(Coordination!E30*30))</f>
        <v>0</v>
      </c>
    </row>
    <row r="31" spans="1:13" s="7" customFormat="1" ht="25.5" customHeight="1" x14ac:dyDescent="0.35">
      <c r="A31" s="49"/>
      <c r="B31" s="49"/>
      <c r="C31" s="49"/>
      <c r="D31" s="49"/>
      <c r="E31" s="49"/>
      <c r="F31" s="154">
        <f>IF((Coordination!E31*30)&gt;600,600,(Coordination!E31*30))</f>
        <v>0</v>
      </c>
    </row>
    <row r="32" spans="1:13" s="7" customFormat="1" ht="25.5" customHeight="1" x14ac:dyDescent="0.35">
      <c r="A32" s="49"/>
      <c r="B32" s="49"/>
      <c r="C32" s="49"/>
      <c r="D32" s="49"/>
      <c r="E32" s="49"/>
      <c r="F32" s="154">
        <f>IF((Coordination!E32*30)&gt;600,600,(Coordination!E32*30))</f>
        <v>0</v>
      </c>
    </row>
    <row r="33" spans="1:6" s="7" customFormat="1" ht="25.5" customHeight="1" x14ac:dyDescent="0.35">
      <c r="A33" s="49"/>
      <c r="B33" s="49"/>
      <c r="C33" s="49"/>
      <c r="D33" s="49"/>
      <c r="E33" s="49"/>
      <c r="F33" s="154">
        <f>IF((Coordination!E33*30)&gt;600,600,(Coordination!E33*30))</f>
        <v>0</v>
      </c>
    </row>
    <row r="34" spans="1:6" s="7" customFormat="1" ht="25.5" customHeight="1" x14ac:dyDescent="0.35">
      <c r="A34" s="49"/>
      <c r="B34" s="49"/>
      <c r="C34" s="49"/>
      <c r="D34" s="49"/>
      <c r="E34" s="49"/>
      <c r="F34" s="154">
        <f>IF((Coordination!E34*30)&gt;600,600,(Coordination!E34*30))</f>
        <v>0</v>
      </c>
    </row>
    <row r="35" spans="1:6" s="7" customFormat="1" ht="25.5" customHeight="1" x14ac:dyDescent="0.35">
      <c r="A35" s="49"/>
      <c r="B35" s="49"/>
      <c r="C35" s="49"/>
      <c r="D35" s="49"/>
      <c r="E35" s="49"/>
      <c r="F35" s="154">
        <f>IF((Coordination!E35*30)&gt;600,600,(Coordination!E35*30))</f>
        <v>0</v>
      </c>
    </row>
    <row r="36" spans="1:6" s="7" customFormat="1" ht="25.5" customHeight="1" x14ac:dyDescent="0.35">
      <c r="A36" s="49"/>
      <c r="B36" s="49"/>
      <c r="C36" s="49"/>
      <c r="D36" s="49"/>
      <c r="E36" s="49"/>
      <c r="F36" s="154">
        <f>IF((Coordination!E36*30)&gt;600,600,(Coordination!E36*30))</f>
        <v>0</v>
      </c>
    </row>
    <row r="37" spans="1:6" s="7" customFormat="1" ht="25.5" customHeight="1" x14ac:dyDescent="0.35">
      <c r="A37" s="49"/>
      <c r="B37" s="49"/>
      <c r="C37" s="49"/>
      <c r="D37" s="49"/>
      <c r="E37" s="49"/>
      <c r="F37" s="154">
        <f>IF((Coordination!E37*30)&gt;600,600,(Coordination!E37*30))</f>
        <v>0</v>
      </c>
    </row>
    <row r="38" spans="1:6" s="7" customFormat="1" ht="25.5" customHeight="1" x14ac:dyDescent="0.35">
      <c r="A38" s="49"/>
      <c r="B38" s="49"/>
      <c r="C38" s="49"/>
      <c r="D38" s="49"/>
      <c r="E38" s="49"/>
      <c r="F38" s="154">
        <f>IF((Coordination!E38*30)&gt;600,600,(Coordination!E38*30))</f>
        <v>0</v>
      </c>
    </row>
    <row r="39" spans="1:6" s="7" customFormat="1" ht="25.5" customHeight="1" x14ac:dyDescent="0.35">
      <c r="A39" s="49"/>
      <c r="B39" s="49"/>
      <c r="C39" s="49"/>
      <c r="D39" s="49"/>
      <c r="E39" s="49"/>
      <c r="F39" s="154">
        <f>IF((Coordination!E39*30)&gt;600,600,(Coordination!E39*30))</f>
        <v>0</v>
      </c>
    </row>
    <row r="40" spans="1:6" s="7" customFormat="1" ht="25.5" customHeight="1" x14ac:dyDescent="0.35">
      <c r="A40" s="49"/>
      <c r="B40" s="49"/>
      <c r="C40" s="49"/>
      <c r="D40" s="49"/>
      <c r="E40" s="49"/>
      <c r="F40" s="154">
        <f>IF((Coordination!E40*30)&gt;600,600,(Coordination!E40*30))</f>
        <v>0</v>
      </c>
    </row>
    <row r="41" spans="1:6" s="7" customFormat="1" ht="25.5" customHeight="1" x14ac:dyDescent="0.35">
      <c r="A41" s="49"/>
      <c r="B41" s="49"/>
      <c r="C41" s="49"/>
      <c r="D41" s="49"/>
      <c r="E41" s="49"/>
      <c r="F41" s="154">
        <f>IF((Coordination!E41*30)&gt;600,600,(Coordination!E41*30))</f>
        <v>0</v>
      </c>
    </row>
    <row r="42" spans="1:6" s="7" customFormat="1" ht="25.5" customHeight="1" x14ac:dyDescent="0.35">
      <c r="A42" s="49"/>
      <c r="B42" s="49"/>
      <c r="C42" s="49"/>
      <c r="D42" s="49"/>
      <c r="E42" s="49"/>
      <c r="F42" s="154">
        <f>IF((Coordination!E42*30)&gt;600,600,(Coordination!E42*30))</f>
        <v>0</v>
      </c>
    </row>
    <row r="43" spans="1:6" s="7" customFormat="1" ht="25.5" customHeight="1" x14ac:dyDescent="0.35">
      <c r="A43" s="49"/>
      <c r="B43" s="49"/>
      <c r="C43" s="49"/>
      <c r="D43" s="49"/>
      <c r="E43" s="49"/>
      <c r="F43" s="154">
        <f>IF((Coordination!E43*30)&gt;600,600,(Coordination!E43*30))</f>
        <v>0</v>
      </c>
    </row>
    <row r="44" spans="1:6" s="7" customFormat="1" ht="25.5" customHeight="1" x14ac:dyDescent="0.35">
      <c r="A44" s="49"/>
      <c r="B44" s="49"/>
      <c r="C44" s="49"/>
      <c r="D44" s="49"/>
      <c r="E44" s="49"/>
      <c r="F44" s="154">
        <f>IF((Coordination!E44*30)&gt;600,600,(Coordination!E44*30))</f>
        <v>0</v>
      </c>
    </row>
    <row r="45" spans="1:6" s="7" customFormat="1" ht="25.5" customHeight="1" x14ac:dyDescent="0.35">
      <c r="A45" s="49"/>
      <c r="B45" s="49"/>
      <c r="C45" s="49"/>
      <c r="D45" s="49"/>
      <c r="E45" s="49"/>
      <c r="F45" s="154">
        <f>IF((Coordination!E45*30)&gt;600,600,(Coordination!E45*30))</f>
        <v>0</v>
      </c>
    </row>
    <row r="46" spans="1:6" s="7" customFormat="1" ht="25.5" customHeight="1" x14ac:dyDescent="0.35">
      <c r="A46" s="49"/>
      <c r="B46" s="49"/>
      <c r="C46" s="49"/>
      <c r="D46" s="49"/>
      <c r="E46" s="49"/>
      <c r="F46" s="154">
        <f>IF((Coordination!E46*30)&gt;600,600,(Coordination!E46*30))</f>
        <v>0</v>
      </c>
    </row>
    <row r="47" spans="1:6" s="7" customFormat="1" ht="25.5" customHeight="1" x14ac:dyDescent="0.35">
      <c r="A47" s="49"/>
      <c r="B47" s="49"/>
      <c r="C47" s="49"/>
      <c r="D47" s="49"/>
      <c r="E47" s="49"/>
      <c r="F47" s="154">
        <f>IF((Coordination!E47*30)&gt;600,600,(Coordination!E47*30))</f>
        <v>0</v>
      </c>
    </row>
    <row r="48" spans="1:6" s="7" customFormat="1" ht="25.5" customHeight="1" x14ac:dyDescent="0.35">
      <c r="A48" s="49"/>
      <c r="B48" s="49"/>
      <c r="C48" s="49"/>
      <c r="D48" s="49"/>
      <c r="E48" s="49"/>
      <c r="F48" s="154">
        <f>IF((Coordination!E48*30)&gt;600,600,(Coordination!E48*30))</f>
        <v>0</v>
      </c>
    </row>
    <row r="49" spans="1:6" s="7" customFormat="1" ht="25.5" customHeight="1" x14ac:dyDescent="0.35">
      <c r="A49" s="49"/>
      <c r="B49" s="49"/>
      <c r="C49" s="49"/>
      <c r="D49" s="49"/>
      <c r="E49" s="49"/>
      <c r="F49" s="154">
        <f>IF((Coordination!E49*30)&gt;600,600,(Coordination!E49*30))</f>
        <v>0</v>
      </c>
    </row>
    <row r="50" spans="1:6" s="7" customFormat="1" ht="25.5" customHeight="1" x14ac:dyDescent="0.35">
      <c r="A50" s="49"/>
      <c r="B50" s="49"/>
      <c r="C50" s="49"/>
      <c r="D50" s="49"/>
      <c r="E50" s="49"/>
      <c r="F50" s="154">
        <f>IF((Coordination!E50*30)&gt;600,600,(Coordination!E50*30))</f>
        <v>0</v>
      </c>
    </row>
    <row r="51" spans="1:6" s="7" customFormat="1" ht="25.5" customHeight="1" x14ac:dyDescent="0.35">
      <c r="A51" s="49"/>
      <c r="B51" s="49"/>
      <c r="C51" s="49"/>
      <c r="D51" s="49"/>
      <c r="E51" s="49"/>
      <c r="F51" s="154">
        <f>IF((Coordination!E51*30)&gt;600,600,(Coordination!E51*30))</f>
        <v>0</v>
      </c>
    </row>
    <row r="52" spans="1:6" s="7" customFormat="1" ht="25.5" customHeight="1" x14ac:dyDescent="0.35">
      <c r="A52" s="49"/>
      <c r="B52" s="49"/>
      <c r="C52" s="49"/>
      <c r="D52" s="49"/>
      <c r="E52" s="49"/>
      <c r="F52" s="154">
        <f>IF((Coordination!E52*30)&gt;600,600,(Coordination!E52*30))</f>
        <v>0</v>
      </c>
    </row>
    <row r="53" spans="1:6" s="7" customFormat="1" ht="25.5" customHeight="1" x14ac:dyDescent="0.35">
      <c r="A53" s="49"/>
      <c r="B53" s="49"/>
      <c r="C53" s="49"/>
      <c r="D53" s="49"/>
      <c r="E53" s="49"/>
      <c r="F53" s="154">
        <f>IF((Coordination!E53*30)&gt;600,600,(Coordination!E53*30))</f>
        <v>0</v>
      </c>
    </row>
    <row r="54" spans="1:6" s="7" customFormat="1" ht="25.5" customHeight="1" x14ac:dyDescent="0.35">
      <c r="A54" s="49"/>
      <c r="B54" s="49"/>
      <c r="C54" s="49"/>
      <c r="D54" s="49"/>
      <c r="E54" s="49"/>
      <c r="F54" s="154">
        <f>IF((Coordination!E54*30)&gt;600,600,(Coordination!E54*30))</f>
        <v>0</v>
      </c>
    </row>
    <row r="55" spans="1:6" s="7" customFormat="1" ht="25.5" customHeight="1" x14ac:dyDescent="0.35">
      <c r="A55" s="49"/>
      <c r="B55" s="49"/>
      <c r="C55" s="49"/>
      <c r="D55" s="49"/>
      <c r="E55" s="49"/>
      <c r="F55" s="154">
        <f>IF((Coordination!E55*30)&gt;600,600,(Coordination!E55*30))</f>
        <v>0</v>
      </c>
    </row>
    <row r="56" spans="1:6" s="7" customFormat="1" ht="25.5" customHeight="1" x14ac:dyDescent="0.35">
      <c r="A56" s="49"/>
      <c r="B56" s="49"/>
      <c r="C56" s="49"/>
      <c r="D56" s="49"/>
      <c r="E56" s="49"/>
      <c r="F56" s="154">
        <f>IF((Coordination!E56*30)&gt;600,600,(Coordination!E56*30))</f>
        <v>0</v>
      </c>
    </row>
    <row r="57" spans="1:6" s="7" customFormat="1" ht="25.5" customHeight="1" x14ac:dyDescent="0.35">
      <c r="A57" s="49"/>
      <c r="B57" s="49"/>
      <c r="C57" s="49"/>
      <c r="D57" s="49"/>
      <c r="E57" s="49"/>
      <c r="F57" s="154">
        <f>IF((Coordination!E57*30)&gt;600,600,(Coordination!E57*30))</f>
        <v>0</v>
      </c>
    </row>
    <row r="58" spans="1:6" s="7" customFormat="1" ht="25.5" customHeight="1" x14ac:dyDescent="0.35">
      <c r="A58" s="49"/>
      <c r="B58" s="49"/>
      <c r="C58" s="49"/>
      <c r="D58" s="49"/>
      <c r="E58" s="49"/>
      <c r="F58" s="154">
        <f>IF((Coordination!E58*30)&gt;600,600,(Coordination!E58*30))</f>
        <v>0</v>
      </c>
    </row>
    <row r="59" spans="1:6" s="7" customFormat="1" ht="25.5" customHeight="1" x14ac:dyDescent="0.35">
      <c r="A59" s="49"/>
      <c r="B59" s="49"/>
      <c r="C59" s="49"/>
      <c r="D59" s="49"/>
      <c r="E59" s="49"/>
      <c r="F59" s="154">
        <f>IF((Coordination!E59*30)&gt;600,600,(Coordination!E59*30))</f>
        <v>0</v>
      </c>
    </row>
    <row r="60" spans="1:6" s="7" customFormat="1" ht="25.5" customHeight="1" x14ac:dyDescent="0.35">
      <c r="A60" s="49"/>
      <c r="B60" s="49"/>
      <c r="C60" s="49"/>
      <c r="D60" s="49"/>
      <c r="E60" s="49"/>
      <c r="F60" s="154">
        <f>IF((Coordination!E60*30)&gt;600,600,(Coordination!E60*30))</f>
        <v>0</v>
      </c>
    </row>
    <row r="61" spans="1:6" s="7" customFormat="1" ht="25.5" customHeight="1" x14ac:dyDescent="0.35">
      <c r="A61" s="49"/>
      <c r="B61" s="49"/>
      <c r="C61" s="49"/>
      <c r="D61" s="49"/>
      <c r="E61" s="49"/>
      <c r="F61" s="154">
        <f>IF((Coordination!E61*30)&gt;600,600,(Coordination!E61*30))</f>
        <v>0</v>
      </c>
    </row>
    <row r="62" spans="1:6" s="7" customFormat="1" ht="25.5" customHeight="1" x14ac:dyDescent="0.35">
      <c r="A62" s="49"/>
      <c r="B62" s="49"/>
      <c r="C62" s="49"/>
      <c r="D62" s="49"/>
      <c r="E62" s="49"/>
      <c r="F62" s="154">
        <f>IF((Coordination!E62*30)&gt;600,600,(Coordination!E62*30))</f>
        <v>0</v>
      </c>
    </row>
    <row r="63" spans="1:6" s="7" customFormat="1" ht="25.5" customHeight="1" x14ac:dyDescent="0.35">
      <c r="A63" s="49"/>
      <c r="B63" s="49"/>
      <c r="C63" s="49"/>
      <c r="D63" s="49"/>
      <c r="E63" s="49"/>
      <c r="F63" s="154">
        <f>IF((Coordination!E63*30)&gt;600,600,(Coordination!E63*30))</f>
        <v>0</v>
      </c>
    </row>
    <row r="64" spans="1:6" s="7" customFormat="1" ht="25.5" customHeight="1" x14ac:dyDescent="0.35">
      <c r="A64" s="49"/>
      <c r="B64" s="49"/>
      <c r="C64" s="49"/>
      <c r="D64" s="49"/>
      <c r="E64" s="49"/>
      <c r="F64" s="154">
        <f>IF((Coordination!E64*30)&gt;600,600,(Coordination!E64*30))</f>
        <v>0</v>
      </c>
    </row>
    <row r="65" spans="1:6" s="7" customFormat="1" ht="25.5" customHeight="1" x14ac:dyDescent="0.35">
      <c r="A65" s="49"/>
      <c r="B65" s="49"/>
      <c r="C65" s="49"/>
      <c r="D65" s="49"/>
      <c r="E65" s="49"/>
      <c r="F65" s="154">
        <f>IF((Coordination!E65*30)&gt;600,600,(Coordination!E65*30))</f>
        <v>0</v>
      </c>
    </row>
    <row r="66" spans="1:6" s="7" customFormat="1" ht="25.5" customHeight="1" x14ac:dyDescent="0.35">
      <c r="A66" s="49"/>
      <c r="B66" s="49"/>
      <c r="C66" s="49"/>
      <c r="D66" s="49"/>
      <c r="E66" s="49"/>
      <c r="F66" s="154">
        <f>IF((Coordination!E66*30)&gt;600,600,(Coordination!E66*30))</f>
        <v>0</v>
      </c>
    </row>
    <row r="67" spans="1:6" s="7" customFormat="1" ht="25.5" customHeight="1" x14ac:dyDescent="0.35">
      <c r="A67" s="49"/>
      <c r="B67" s="49"/>
      <c r="C67" s="49"/>
      <c r="D67" s="49"/>
      <c r="E67" s="49"/>
      <c r="F67" s="154">
        <f>IF((Coordination!E67*30)&gt;600,600,(Coordination!E67*30))</f>
        <v>0</v>
      </c>
    </row>
    <row r="68" spans="1:6" s="7" customFormat="1" ht="25.5" customHeight="1" x14ac:dyDescent="0.35">
      <c r="A68" s="49"/>
      <c r="B68" s="49"/>
      <c r="C68" s="49"/>
      <c r="D68" s="49"/>
      <c r="E68" s="49"/>
      <c r="F68" s="154">
        <f>IF((Coordination!E68*30)&gt;600,600,(Coordination!E68*30))</f>
        <v>0</v>
      </c>
    </row>
    <row r="69" spans="1:6" s="7" customFormat="1" ht="25.5" customHeight="1" x14ac:dyDescent="0.35">
      <c r="A69" s="49"/>
      <c r="B69" s="49"/>
      <c r="C69" s="49"/>
      <c r="D69" s="49"/>
      <c r="E69" s="49"/>
      <c r="F69" s="154">
        <f>IF((Coordination!E69*30)&gt;600,600,(Coordination!E69*30))</f>
        <v>0</v>
      </c>
    </row>
    <row r="70" spans="1:6" s="7" customFormat="1" ht="25.5" customHeight="1" x14ac:dyDescent="0.35">
      <c r="A70" s="49"/>
      <c r="B70" s="49"/>
      <c r="C70" s="49"/>
      <c r="D70" s="49"/>
      <c r="E70" s="49"/>
      <c r="F70" s="154">
        <f>IF((Coordination!E70*30)&gt;600,600,(Coordination!E70*30))</f>
        <v>0</v>
      </c>
    </row>
    <row r="71" spans="1:6" s="7" customFormat="1" ht="25.5" customHeight="1" x14ac:dyDescent="0.35">
      <c r="A71" s="49"/>
      <c r="B71" s="49"/>
      <c r="C71" s="49"/>
      <c r="D71" s="49"/>
      <c r="E71" s="49"/>
      <c r="F71" s="154">
        <f>IF((Coordination!E71*30)&gt;600,600,(Coordination!E71*30))</f>
        <v>0</v>
      </c>
    </row>
    <row r="72" spans="1:6" s="7" customFormat="1" ht="25.5" customHeight="1" x14ac:dyDescent="0.35">
      <c r="A72" s="49"/>
      <c r="B72" s="49"/>
      <c r="C72" s="49"/>
      <c r="D72" s="49"/>
      <c r="E72" s="49"/>
      <c r="F72" s="154">
        <f>IF((Coordination!E72*30)&gt;600,600,(Coordination!E72*30))</f>
        <v>0</v>
      </c>
    </row>
    <row r="73" spans="1:6" s="7" customFormat="1" ht="25.5" customHeight="1" x14ac:dyDescent="0.35">
      <c r="A73" s="49"/>
      <c r="B73" s="49"/>
      <c r="C73" s="49"/>
      <c r="D73" s="49"/>
      <c r="E73" s="49"/>
      <c r="F73" s="154">
        <f>IF((Coordination!E73*30)&gt;600,600,(Coordination!E73*30))</f>
        <v>0</v>
      </c>
    </row>
    <row r="74" spans="1:6" s="7" customFormat="1" ht="25.5" customHeight="1" x14ac:dyDescent="0.35">
      <c r="A74" s="49"/>
      <c r="B74" s="49"/>
      <c r="C74" s="49"/>
      <c r="D74" s="49"/>
      <c r="E74" s="49"/>
      <c r="F74" s="154">
        <f>IF((Coordination!E74*30)&gt;600,600,(Coordination!E74*30))</f>
        <v>0</v>
      </c>
    </row>
    <row r="75" spans="1:6" s="7" customFormat="1" ht="25.5" customHeight="1" x14ac:dyDescent="0.35">
      <c r="A75" s="49"/>
      <c r="B75" s="49"/>
      <c r="C75" s="49"/>
      <c r="D75" s="49"/>
      <c r="E75" s="49"/>
      <c r="F75" s="154">
        <f>IF((Coordination!E75*30)&gt;600,600,(Coordination!E75*30))</f>
        <v>0</v>
      </c>
    </row>
    <row r="76" spans="1:6" s="7" customFormat="1" ht="25.5" customHeight="1" x14ac:dyDescent="0.35">
      <c r="A76" s="49"/>
      <c r="B76" s="49"/>
      <c r="C76" s="49"/>
      <c r="D76" s="49"/>
      <c r="E76" s="49"/>
      <c r="F76" s="154">
        <f>IF((Coordination!E76*30)&gt;600,600,(Coordination!E76*30))</f>
        <v>0</v>
      </c>
    </row>
    <row r="77" spans="1:6" s="7" customFormat="1" ht="25.5" customHeight="1" x14ac:dyDescent="0.35">
      <c r="A77" s="49"/>
      <c r="B77" s="49"/>
      <c r="C77" s="49"/>
      <c r="D77" s="49"/>
      <c r="E77" s="49"/>
      <c r="F77" s="154">
        <f>IF((Coordination!E77*30)&gt;600,600,(Coordination!E77*30))</f>
        <v>0</v>
      </c>
    </row>
    <row r="78" spans="1:6" s="7" customFormat="1" ht="25.5" customHeight="1" x14ac:dyDescent="0.35">
      <c r="A78" s="49"/>
      <c r="B78" s="49"/>
      <c r="C78" s="49"/>
      <c r="D78" s="49"/>
      <c r="E78" s="49"/>
      <c r="F78" s="154">
        <f>IF((Coordination!E78*30)&gt;600,600,(Coordination!E78*30))</f>
        <v>0</v>
      </c>
    </row>
    <row r="79" spans="1:6" s="7" customFormat="1" ht="25.5" customHeight="1" x14ac:dyDescent="0.35">
      <c r="A79" s="49"/>
      <c r="B79" s="49"/>
      <c r="C79" s="49"/>
      <c r="D79" s="49"/>
      <c r="E79" s="49"/>
      <c r="F79" s="154">
        <f>IF((Coordination!E79*30)&gt;600,600,(Coordination!E79*30))</f>
        <v>0</v>
      </c>
    </row>
    <row r="80" spans="1:6" s="7" customFormat="1" ht="25.5" customHeight="1" x14ac:dyDescent="0.35">
      <c r="A80" s="49"/>
      <c r="B80" s="49"/>
      <c r="C80" s="49"/>
      <c r="D80" s="49"/>
      <c r="E80" s="49"/>
      <c r="F80" s="154">
        <f>IF((Coordination!E80*30)&gt;600,600,(Coordination!E80*30))</f>
        <v>0</v>
      </c>
    </row>
    <row r="81" spans="1:6" s="7" customFormat="1" ht="25.5" customHeight="1" x14ac:dyDescent="0.35">
      <c r="A81" s="49"/>
      <c r="B81" s="49"/>
      <c r="C81" s="49"/>
      <c r="D81" s="49"/>
      <c r="E81" s="49"/>
      <c r="F81" s="154">
        <f>IF((Coordination!E81*30)&gt;600,600,(Coordination!E81*30))</f>
        <v>0</v>
      </c>
    </row>
    <row r="82" spans="1:6" s="7" customFormat="1" ht="25.5" customHeight="1" x14ac:dyDescent="0.35">
      <c r="A82" s="49"/>
      <c r="B82" s="49"/>
      <c r="C82" s="49"/>
      <c r="D82" s="49"/>
      <c r="E82" s="49"/>
      <c r="F82" s="154">
        <f>IF((Coordination!E82*30)&gt;600,600,(Coordination!E82*30))</f>
        <v>0</v>
      </c>
    </row>
    <row r="83" spans="1:6" s="7" customFormat="1" ht="25.5" customHeight="1" x14ac:dyDescent="0.35">
      <c r="A83" s="49"/>
      <c r="B83" s="49"/>
      <c r="C83" s="49"/>
      <c r="D83" s="49"/>
      <c r="E83" s="49"/>
      <c r="F83" s="154">
        <f>IF((Coordination!E83*30)&gt;600,600,(Coordination!E83*30))</f>
        <v>0</v>
      </c>
    </row>
    <row r="84" spans="1:6" s="7" customFormat="1" ht="25.5" customHeight="1" x14ac:dyDescent="0.35">
      <c r="A84" s="49"/>
      <c r="B84" s="49"/>
      <c r="C84" s="49"/>
      <c r="D84" s="49"/>
      <c r="E84" s="49"/>
      <c r="F84" s="154">
        <f>IF((Coordination!E84*30)&gt;600,600,(Coordination!E84*30))</f>
        <v>0</v>
      </c>
    </row>
    <row r="85" spans="1:6" s="7" customFormat="1" ht="25.5" customHeight="1" x14ac:dyDescent="0.35">
      <c r="A85" s="49"/>
      <c r="B85" s="49"/>
      <c r="C85" s="49"/>
      <c r="D85" s="49"/>
      <c r="E85" s="49"/>
      <c r="F85" s="154">
        <f>IF((Coordination!E85*30)&gt;600,600,(Coordination!E85*30))</f>
        <v>0</v>
      </c>
    </row>
    <row r="86" spans="1:6" s="7" customFormat="1" ht="25.5" customHeight="1" x14ac:dyDescent="0.35">
      <c r="A86" s="49"/>
      <c r="B86" s="49"/>
      <c r="C86" s="49"/>
      <c r="D86" s="49"/>
      <c r="E86" s="49"/>
      <c r="F86" s="154">
        <f>IF((Coordination!E86*30)&gt;600,600,(Coordination!E86*30))</f>
        <v>0</v>
      </c>
    </row>
    <row r="87" spans="1:6" s="7" customFormat="1" ht="25.5" customHeight="1" x14ac:dyDescent="0.35">
      <c r="A87" s="49"/>
      <c r="B87" s="49"/>
      <c r="C87" s="49"/>
      <c r="D87" s="49"/>
      <c r="E87" s="49"/>
      <c r="F87" s="154">
        <f>IF((Coordination!E87*30)&gt;600,600,(Coordination!E87*30))</f>
        <v>0</v>
      </c>
    </row>
    <row r="88" spans="1:6" s="7" customFormat="1" ht="25.5" customHeight="1" x14ac:dyDescent="0.35">
      <c r="A88" s="49"/>
      <c r="B88" s="49"/>
      <c r="C88" s="49"/>
      <c r="D88" s="49"/>
      <c r="E88" s="49"/>
      <c r="F88" s="154">
        <f>IF((Coordination!E88*30)&gt;600,600,(Coordination!E88*30))</f>
        <v>0</v>
      </c>
    </row>
    <row r="89" spans="1:6" s="7" customFormat="1" ht="25.5" customHeight="1" x14ac:dyDescent="0.35">
      <c r="A89" s="49"/>
      <c r="B89" s="49"/>
      <c r="C89" s="49"/>
      <c r="D89" s="49"/>
      <c r="E89" s="49"/>
      <c r="F89" s="154">
        <f>IF((Coordination!E89*30)&gt;600,600,(Coordination!E89*30))</f>
        <v>0</v>
      </c>
    </row>
    <row r="90" spans="1:6" s="7" customFormat="1" ht="25.5" customHeight="1" x14ac:dyDescent="0.35">
      <c r="A90" s="49"/>
      <c r="B90" s="49"/>
      <c r="C90" s="49"/>
      <c r="D90" s="49"/>
      <c r="E90" s="49"/>
      <c r="F90" s="154">
        <f>IF((Coordination!E90*30)&gt;600,600,(Coordination!E90*30))</f>
        <v>0</v>
      </c>
    </row>
    <row r="91" spans="1:6" s="7" customFormat="1" ht="25.5" customHeight="1" x14ac:dyDescent="0.35">
      <c r="A91" s="49"/>
      <c r="B91" s="49"/>
      <c r="C91" s="49"/>
      <c r="D91" s="49"/>
      <c r="E91" s="49"/>
      <c r="F91" s="154">
        <f>IF((Coordination!E91*30)&gt;600,600,(Coordination!E91*30))</f>
        <v>0</v>
      </c>
    </row>
    <row r="92" spans="1:6" s="7" customFormat="1" ht="25.5" customHeight="1" x14ac:dyDescent="0.35">
      <c r="A92" s="49"/>
      <c r="B92" s="49"/>
      <c r="C92" s="49"/>
      <c r="D92" s="49"/>
      <c r="E92" s="49"/>
      <c r="F92" s="154">
        <f>IF((Coordination!E92*30)&gt;600,600,(Coordination!E92*30))</f>
        <v>0</v>
      </c>
    </row>
    <row r="93" spans="1:6" s="7" customFormat="1" ht="25.5" customHeight="1" x14ac:dyDescent="0.35">
      <c r="A93" s="49"/>
      <c r="B93" s="49"/>
      <c r="C93" s="49"/>
      <c r="D93" s="49"/>
      <c r="E93" s="49"/>
      <c r="F93" s="154">
        <f>IF((Coordination!E93*30)&gt;600,600,(Coordination!E93*30))</f>
        <v>0</v>
      </c>
    </row>
    <row r="94" spans="1:6" s="7" customFormat="1" ht="25.5" customHeight="1" x14ac:dyDescent="0.35">
      <c r="A94" s="49"/>
      <c r="B94" s="49"/>
      <c r="C94" s="49"/>
      <c r="D94" s="49"/>
      <c r="E94" s="49"/>
      <c r="F94" s="154">
        <f>IF((Coordination!E94*30)&gt;600,600,(Coordination!E94*30))</f>
        <v>0</v>
      </c>
    </row>
    <row r="95" spans="1:6" s="7" customFormat="1" ht="25.5" customHeight="1" x14ac:dyDescent="0.35">
      <c r="A95" s="49"/>
      <c r="B95" s="49"/>
      <c r="C95" s="49"/>
      <c r="D95" s="49"/>
      <c r="E95" s="49"/>
      <c r="F95" s="154">
        <f>IF((Coordination!E95*30)&gt;600,600,(Coordination!E95*30))</f>
        <v>0</v>
      </c>
    </row>
    <row r="96" spans="1:6" s="7" customFormat="1" ht="25.5" customHeight="1" x14ac:dyDescent="0.35">
      <c r="A96" s="49"/>
      <c r="B96" s="49"/>
      <c r="C96" s="49"/>
      <c r="D96" s="49"/>
      <c r="E96" s="49"/>
      <c r="F96" s="154">
        <f>IF((Coordination!E96*30)&gt;600,600,(Coordination!E96*30))</f>
        <v>0</v>
      </c>
    </row>
    <row r="97" spans="1:6" s="7" customFormat="1" ht="25.5" customHeight="1" x14ac:dyDescent="0.35">
      <c r="A97" s="49"/>
      <c r="B97" s="49"/>
      <c r="C97" s="49"/>
      <c r="D97" s="49"/>
      <c r="E97" s="49"/>
      <c r="F97" s="154">
        <f>IF((Coordination!E97*30)&gt;600,600,(Coordination!E97*30))</f>
        <v>0</v>
      </c>
    </row>
    <row r="98" spans="1:6" s="7" customFormat="1" ht="25.5" customHeight="1" x14ac:dyDescent="0.35">
      <c r="A98" s="49"/>
      <c r="B98" s="49"/>
      <c r="C98" s="49"/>
      <c r="D98" s="49"/>
      <c r="E98" s="49"/>
      <c r="F98" s="154">
        <f>IF((Coordination!E98*30)&gt;600,600,(Coordination!E98*30))</f>
        <v>0</v>
      </c>
    </row>
    <row r="99" spans="1:6" s="7" customFormat="1" ht="25.5" customHeight="1" x14ac:dyDescent="0.35">
      <c r="A99" s="49"/>
      <c r="B99" s="49"/>
      <c r="C99" s="49"/>
      <c r="D99" s="49"/>
      <c r="E99" s="49"/>
      <c r="F99" s="154">
        <f>IF((Coordination!E99*30)&gt;600,600,(Coordination!E99*30))</f>
        <v>0</v>
      </c>
    </row>
    <row r="100" spans="1:6" s="7" customFormat="1" ht="25.5" customHeight="1" x14ac:dyDescent="0.35">
      <c r="A100" s="49"/>
      <c r="B100" s="49"/>
      <c r="C100" s="49"/>
      <c r="D100" s="49"/>
      <c r="E100" s="49"/>
      <c r="F100" s="154">
        <f>IF((Coordination!E100*30)&gt;600,600,(Coordination!E100*30))</f>
        <v>0</v>
      </c>
    </row>
    <row r="101" spans="1:6" s="7" customFormat="1" ht="25.5" customHeight="1" x14ac:dyDescent="0.35">
      <c r="A101" s="49"/>
      <c r="B101" s="49"/>
      <c r="C101" s="49"/>
      <c r="D101" s="49"/>
      <c r="E101" s="49"/>
      <c r="F101" s="154">
        <f>IF((Coordination!E101*30)&gt;600,600,(Coordination!E101*30))</f>
        <v>0</v>
      </c>
    </row>
    <row r="102" spans="1:6" s="7" customFormat="1" ht="25.5" customHeight="1" x14ac:dyDescent="0.35">
      <c r="A102" s="49"/>
      <c r="B102" s="49"/>
      <c r="C102" s="49"/>
      <c r="D102" s="49"/>
      <c r="E102" s="49"/>
      <c r="F102" s="154">
        <f>IF((Coordination!E102*30)&gt;600,600,(Coordination!E102*30))</f>
        <v>0</v>
      </c>
    </row>
    <row r="103" spans="1:6" s="7" customFormat="1" ht="25.5" customHeight="1" x14ac:dyDescent="0.35">
      <c r="A103" s="49"/>
      <c r="B103" s="49"/>
      <c r="C103" s="49"/>
      <c r="D103" s="49"/>
      <c r="E103" s="49"/>
      <c r="F103" s="154">
        <f>IF((Coordination!E103*30)&gt;600,600,(Coordination!E103*30))</f>
        <v>0</v>
      </c>
    </row>
    <row r="104" spans="1:6" s="7" customFormat="1" ht="25.5" customHeight="1" x14ac:dyDescent="0.35">
      <c r="A104" s="49"/>
      <c r="B104" s="49"/>
      <c r="C104" s="49"/>
      <c r="D104" s="49"/>
      <c r="E104" s="49"/>
      <c r="F104" s="154">
        <f>IF((Coordination!E104*30)&gt;600,600,(Coordination!E104*30))</f>
        <v>0</v>
      </c>
    </row>
    <row r="105" spans="1:6" s="7" customFormat="1" ht="25.5" customHeight="1" x14ac:dyDescent="0.35">
      <c r="A105" s="49"/>
      <c r="B105" s="49"/>
      <c r="C105" s="49"/>
      <c r="D105" s="49"/>
      <c r="E105" s="49"/>
      <c r="F105" s="154">
        <f>IF((Coordination!E105*30)&gt;600,600,(Coordination!E105*30))</f>
        <v>0</v>
      </c>
    </row>
    <row r="106" spans="1:6" s="7" customFormat="1" ht="25.5" customHeight="1" x14ac:dyDescent="0.35">
      <c r="A106" s="49"/>
      <c r="B106" s="49"/>
      <c r="C106" s="49"/>
      <c r="D106" s="49"/>
      <c r="E106" s="49"/>
      <c r="F106" s="154">
        <f>IF((Coordination!E106*30)&gt;600,600,(Coordination!E106*30))</f>
        <v>0</v>
      </c>
    </row>
    <row r="107" spans="1:6" s="7" customFormat="1" ht="25.5" customHeight="1" x14ac:dyDescent="0.35">
      <c r="A107" s="49"/>
      <c r="B107" s="49"/>
      <c r="C107" s="49"/>
      <c r="D107" s="49"/>
      <c r="E107" s="49"/>
      <c r="F107" s="154">
        <f>IF((Coordination!E107*30)&gt;600,600,(Coordination!E107*30))</f>
        <v>0</v>
      </c>
    </row>
    <row r="108" spans="1:6" s="7" customFormat="1" ht="25.5" customHeight="1" x14ac:dyDescent="0.35">
      <c r="A108" s="49"/>
      <c r="B108" s="49"/>
      <c r="C108" s="49"/>
      <c r="D108" s="49"/>
      <c r="E108" s="49"/>
      <c r="F108" s="154">
        <f>IF((Coordination!E108*30)&gt;600,600,(Coordination!E108*30))</f>
        <v>0</v>
      </c>
    </row>
    <row r="109" spans="1:6" s="7" customFormat="1" ht="25.5" customHeight="1" x14ac:dyDescent="0.35">
      <c r="A109" s="49"/>
      <c r="B109" s="49"/>
      <c r="C109" s="49"/>
      <c r="D109" s="49"/>
      <c r="E109" s="49"/>
      <c r="F109" s="154">
        <f>IF((Coordination!E109*30)&gt;600,600,(Coordination!E109*30))</f>
        <v>0</v>
      </c>
    </row>
    <row r="110" spans="1:6" s="7" customFormat="1" ht="25.5" customHeight="1" x14ac:dyDescent="0.35">
      <c r="A110" s="49"/>
      <c r="B110" s="49"/>
      <c r="C110" s="49"/>
      <c r="D110" s="49"/>
      <c r="E110" s="49"/>
      <c r="F110" s="154">
        <f>IF((Coordination!E110*30)&gt;600,600,(Coordination!E110*30))</f>
        <v>0</v>
      </c>
    </row>
    <row r="111" spans="1:6" s="7" customFormat="1" ht="25.5" customHeight="1" x14ac:dyDescent="0.35">
      <c r="A111" s="49"/>
      <c r="B111" s="49"/>
      <c r="C111" s="49"/>
      <c r="D111" s="49"/>
      <c r="E111" s="49"/>
      <c r="F111" s="154">
        <f>IF((Coordination!E111*30)&gt;600,600,(Coordination!E111*30))</f>
        <v>0</v>
      </c>
    </row>
    <row r="112" spans="1:6" s="7" customFormat="1" ht="25.5" customHeight="1" x14ac:dyDescent="0.35">
      <c r="A112" s="49"/>
      <c r="B112" s="49"/>
      <c r="C112" s="49"/>
      <c r="D112" s="49"/>
      <c r="E112" s="49"/>
      <c r="F112" s="154">
        <f>IF((Coordination!E112*30)&gt;600,600,(Coordination!E112*30))</f>
        <v>0</v>
      </c>
    </row>
    <row r="113" spans="1:6" s="7" customFormat="1" ht="25.5" customHeight="1" x14ac:dyDescent="0.35">
      <c r="A113" s="49"/>
      <c r="B113" s="49"/>
      <c r="C113" s="49"/>
      <c r="D113" s="49"/>
      <c r="E113" s="49"/>
      <c r="F113" s="154">
        <f>IF((Coordination!E113*30)&gt;600,600,(Coordination!E113*30))</f>
        <v>0</v>
      </c>
    </row>
    <row r="114" spans="1:6" s="7" customFormat="1" ht="25.5" customHeight="1" x14ac:dyDescent="0.35">
      <c r="A114" s="49"/>
      <c r="B114" s="49"/>
      <c r="C114" s="49"/>
      <c r="D114" s="49"/>
      <c r="E114" s="49"/>
      <c r="F114" s="154">
        <f>IF((Coordination!E114*30)&gt;600,600,(Coordination!E114*30))</f>
        <v>0</v>
      </c>
    </row>
    <row r="115" spans="1:6" s="7" customFormat="1" ht="25.5" customHeight="1" x14ac:dyDescent="0.35">
      <c r="A115" s="49"/>
      <c r="B115" s="49"/>
      <c r="C115" s="49"/>
      <c r="D115" s="49"/>
      <c r="E115" s="49"/>
      <c r="F115" s="154">
        <f>IF((Coordination!E115*30)&gt;600,600,(Coordination!E115*30))</f>
        <v>0</v>
      </c>
    </row>
    <row r="116" spans="1:6" s="7" customFormat="1" ht="25.5" customHeight="1" x14ac:dyDescent="0.35">
      <c r="A116" s="49"/>
      <c r="B116" s="49"/>
      <c r="C116" s="49"/>
      <c r="D116" s="49"/>
      <c r="E116" s="49"/>
      <c r="F116" s="154">
        <f>IF((Coordination!E116*30)&gt;600,600,(Coordination!E116*30))</f>
        <v>0</v>
      </c>
    </row>
    <row r="117" spans="1:6" s="7" customFormat="1" ht="25.5" customHeight="1" x14ac:dyDescent="0.35">
      <c r="A117" s="49"/>
      <c r="B117" s="49"/>
      <c r="C117" s="49"/>
      <c r="D117" s="49"/>
      <c r="E117" s="49"/>
      <c r="F117" s="154">
        <f>IF((Coordination!E117*30)&gt;600,600,(Coordination!E117*30))</f>
        <v>0</v>
      </c>
    </row>
    <row r="118" spans="1:6" s="7" customFormat="1" ht="25.5" customHeight="1" x14ac:dyDescent="0.35">
      <c r="A118" s="49"/>
      <c r="B118" s="49"/>
      <c r="C118" s="49"/>
      <c r="D118" s="49"/>
      <c r="E118" s="49"/>
      <c r="F118" s="154">
        <f>IF((Coordination!E118*30)&gt;600,600,(Coordination!E118*30))</f>
        <v>0</v>
      </c>
    </row>
    <row r="119" spans="1:6" s="7" customFormat="1" ht="25.5" customHeight="1" x14ac:dyDescent="0.35">
      <c r="A119" s="49"/>
      <c r="B119" s="49"/>
      <c r="C119" s="49"/>
      <c r="D119" s="49"/>
      <c r="E119" s="49"/>
      <c r="F119" s="154">
        <f>IF((Coordination!E119*30)&gt;600,600,(Coordination!E119*30))</f>
        <v>0</v>
      </c>
    </row>
    <row r="120" spans="1:6" s="7" customFormat="1" ht="25.5" customHeight="1" x14ac:dyDescent="0.35">
      <c r="A120" s="49"/>
      <c r="B120" s="49"/>
      <c r="C120" s="49"/>
      <c r="D120" s="49"/>
      <c r="E120" s="49"/>
      <c r="F120" s="154">
        <f>IF((Coordination!E120*30)&gt;600,600,(Coordination!E120*30))</f>
        <v>0</v>
      </c>
    </row>
    <row r="121" spans="1:6" s="7" customFormat="1" ht="25.5" customHeight="1" x14ac:dyDescent="0.35">
      <c r="A121" s="49"/>
      <c r="B121" s="49"/>
      <c r="C121" s="49"/>
      <c r="D121" s="49"/>
      <c r="E121" s="49"/>
      <c r="F121" s="154">
        <f>IF((Coordination!E121*30)&gt;600,600,(Coordination!E121*30))</f>
        <v>0</v>
      </c>
    </row>
    <row r="122" spans="1:6" s="7" customFormat="1" ht="25.5" customHeight="1" x14ac:dyDescent="0.35">
      <c r="A122" s="49"/>
      <c r="B122" s="49"/>
      <c r="C122" s="49"/>
      <c r="D122" s="49"/>
      <c r="E122" s="49"/>
      <c r="F122" s="154">
        <f>IF((Coordination!E122*30)&gt;600,600,(Coordination!E122*30))</f>
        <v>0</v>
      </c>
    </row>
    <row r="123" spans="1:6" s="7" customFormat="1" ht="25.5" customHeight="1" x14ac:dyDescent="0.35">
      <c r="A123" s="49"/>
      <c r="B123" s="49"/>
      <c r="C123" s="49"/>
      <c r="D123" s="49"/>
      <c r="E123" s="49"/>
      <c r="F123" s="154">
        <f>IF((Coordination!E123*30)&gt;600,600,(Coordination!E123*30))</f>
        <v>0</v>
      </c>
    </row>
    <row r="124" spans="1:6" s="7" customFormat="1" ht="25.5" customHeight="1" x14ac:dyDescent="0.35">
      <c r="A124" s="49"/>
      <c r="B124" s="49"/>
      <c r="C124" s="49"/>
      <c r="D124" s="49"/>
      <c r="E124" s="49"/>
      <c r="F124" s="154">
        <f>IF((Coordination!E124*30)&gt;600,600,(Coordination!E124*30))</f>
        <v>0</v>
      </c>
    </row>
    <row r="125" spans="1:6" s="7" customFormat="1" ht="25.5" customHeight="1" x14ac:dyDescent="0.35">
      <c r="A125" s="49"/>
      <c r="B125" s="49"/>
      <c r="C125" s="49"/>
      <c r="D125" s="49"/>
      <c r="E125" s="49"/>
      <c r="F125" s="154">
        <f>IF((Coordination!E125*30)&gt;600,600,(Coordination!E125*30))</f>
        <v>0</v>
      </c>
    </row>
    <row r="126" spans="1:6" s="7" customFormat="1" ht="25.5" customHeight="1" x14ac:dyDescent="0.35">
      <c r="A126" s="49"/>
      <c r="B126" s="49"/>
      <c r="C126" s="49"/>
      <c r="D126" s="49"/>
      <c r="E126" s="49"/>
      <c r="F126" s="154">
        <f>IF((Coordination!E126*30)&gt;600,600,(Coordination!E126*30))</f>
        <v>0</v>
      </c>
    </row>
    <row r="127" spans="1:6" s="7" customFormat="1" ht="25.5" customHeight="1" x14ac:dyDescent="0.35">
      <c r="A127" s="49"/>
      <c r="B127" s="49"/>
      <c r="C127" s="49"/>
      <c r="D127" s="49"/>
      <c r="E127" s="49"/>
      <c r="F127" s="154">
        <f>IF((Coordination!E127*30)&gt;600,600,(Coordination!E127*30))</f>
        <v>0</v>
      </c>
    </row>
    <row r="128" spans="1:6" s="7" customFormat="1" ht="25.5" customHeight="1" x14ac:dyDescent="0.35">
      <c r="A128" s="49"/>
      <c r="B128" s="49"/>
      <c r="C128" s="49"/>
      <c r="D128" s="49"/>
      <c r="E128" s="49"/>
      <c r="F128" s="154">
        <f>IF((Coordination!E128*30)&gt;600,600,(Coordination!E128*30))</f>
        <v>0</v>
      </c>
    </row>
    <row r="129" spans="1:6" s="7" customFormat="1" ht="25.5" customHeight="1" x14ac:dyDescent="0.35">
      <c r="A129" s="49"/>
      <c r="B129" s="49"/>
      <c r="C129" s="49"/>
      <c r="D129" s="49"/>
      <c r="E129" s="49"/>
      <c r="F129" s="154">
        <f>IF((Coordination!E129*30)&gt;600,600,(Coordination!E129*30))</f>
        <v>0</v>
      </c>
    </row>
    <row r="130" spans="1:6" s="7" customFormat="1" ht="25.5" customHeight="1" x14ac:dyDescent="0.35">
      <c r="A130" s="49"/>
      <c r="B130" s="49"/>
      <c r="C130" s="49"/>
      <c r="D130" s="49"/>
      <c r="E130" s="49"/>
      <c r="F130" s="154">
        <f>IF((Coordination!E130*30)&gt;600,600,(Coordination!E130*30))</f>
        <v>0</v>
      </c>
    </row>
    <row r="131" spans="1:6" s="7" customFormat="1" ht="25.5" customHeight="1" x14ac:dyDescent="0.35">
      <c r="A131" s="49"/>
      <c r="B131" s="49"/>
      <c r="C131" s="49"/>
      <c r="D131" s="49"/>
      <c r="E131" s="49"/>
      <c r="F131" s="154">
        <f>IF((Coordination!E131*30)&gt;600,600,(Coordination!E131*30))</f>
        <v>0</v>
      </c>
    </row>
    <row r="132" spans="1:6" s="7" customFormat="1" ht="25.5" customHeight="1" x14ac:dyDescent="0.35">
      <c r="A132" s="49"/>
      <c r="B132" s="49"/>
      <c r="C132" s="49"/>
      <c r="D132" s="49"/>
      <c r="E132" s="49"/>
      <c r="F132" s="154">
        <f>IF((Coordination!E132*30)&gt;600,600,(Coordination!E132*30))</f>
        <v>0</v>
      </c>
    </row>
    <row r="133" spans="1:6" s="7" customFormat="1" ht="25.5" customHeight="1" x14ac:dyDescent="0.35">
      <c r="A133" s="49"/>
      <c r="B133" s="49"/>
      <c r="C133" s="49"/>
      <c r="D133" s="49"/>
      <c r="E133" s="49"/>
      <c r="F133" s="154">
        <f>IF((Coordination!E133*30)&gt;600,600,(Coordination!E133*30))</f>
        <v>0</v>
      </c>
    </row>
    <row r="134" spans="1:6" s="7" customFormat="1" ht="25.5" customHeight="1" x14ac:dyDescent="0.35">
      <c r="A134" s="49"/>
      <c r="B134" s="49"/>
      <c r="C134" s="49"/>
      <c r="D134" s="49"/>
      <c r="E134" s="49"/>
      <c r="F134" s="154">
        <f>IF((Coordination!E134*30)&gt;600,600,(Coordination!E134*30))</f>
        <v>0</v>
      </c>
    </row>
    <row r="135" spans="1:6" s="7" customFormat="1" ht="25.5" customHeight="1" x14ac:dyDescent="0.35">
      <c r="A135" s="49"/>
      <c r="B135" s="49"/>
      <c r="C135" s="49"/>
      <c r="D135" s="49"/>
      <c r="E135" s="49"/>
      <c r="F135" s="154">
        <f>IF((Coordination!E135*30)&gt;600,600,(Coordination!E135*30))</f>
        <v>0</v>
      </c>
    </row>
    <row r="136" spans="1:6" s="7" customFormat="1" ht="25.5" customHeight="1" x14ac:dyDescent="0.35">
      <c r="A136" s="49"/>
      <c r="B136" s="49"/>
      <c r="C136" s="49"/>
      <c r="D136" s="49"/>
      <c r="E136" s="49"/>
      <c r="F136" s="154">
        <f>IF((Coordination!E136*30)&gt;600,600,(Coordination!E136*30))</f>
        <v>0</v>
      </c>
    </row>
    <row r="137" spans="1:6" s="7" customFormat="1" ht="25.5" customHeight="1" x14ac:dyDescent="0.35">
      <c r="A137" s="49"/>
      <c r="B137" s="49"/>
      <c r="C137" s="49"/>
      <c r="D137" s="49"/>
      <c r="E137" s="49"/>
      <c r="F137" s="154">
        <f>IF((Coordination!E137*30)&gt;600,600,(Coordination!E137*30))</f>
        <v>0</v>
      </c>
    </row>
    <row r="138" spans="1:6" s="7" customFormat="1" ht="25.5" customHeight="1" x14ac:dyDescent="0.35">
      <c r="A138" s="49"/>
      <c r="B138" s="49"/>
      <c r="C138" s="49"/>
      <c r="D138" s="49"/>
      <c r="E138" s="49"/>
      <c r="F138" s="154">
        <f>IF((Coordination!E138*30)&gt;600,600,(Coordination!E138*30))</f>
        <v>0</v>
      </c>
    </row>
    <row r="139" spans="1:6" s="7" customFormat="1" ht="25.5" customHeight="1" x14ac:dyDescent="0.35">
      <c r="A139" s="49"/>
      <c r="B139" s="49"/>
      <c r="C139" s="49"/>
      <c r="D139" s="49"/>
      <c r="E139" s="49"/>
      <c r="F139" s="154">
        <f>IF((Coordination!E139*30)&gt;600,600,(Coordination!E139*30))</f>
        <v>0</v>
      </c>
    </row>
    <row r="140" spans="1:6" s="7" customFormat="1" ht="25.5" customHeight="1" x14ac:dyDescent="0.35">
      <c r="A140" s="49"/>
      <c r="B140" s="49"/>
      <c r="C140" s="49"/>
      <c r="D140" s="49"/>
      <c r="E140" s="49"/>
      <c r="F140" s="154">
        <f>IF((Coordination!E140*30)&gt;600,600,(Coordination!E140*30))</f>
        <v>0</v>
      </c>
    </row>
    <row r="141" spans="1:6" s="7" customFormat="1" ht="25.5" customHeight="1" x14ac:dyDescent="0.35">
      <c r="A141" s="49"/>
      <c r="B141" s="49"/>
      <c r="C141" s="49"/>
      <c r="D141" s="49"/>
      <c r="E141" s="49"/>
      <c r="F141" s="154">
        <f>IF((Coordination!E141*30)&gt;600,600,(Coordination!E141*30))</f>
        <v>0</v>
      </c>
    </row>
    <row r="142" spans="1:6" s="7" customFormat="1" ht="25.5" customHeight="1" x14ac:dyDescent="0.35">
      <c r="A142" s="49"/>
      <c r="B142" s="49"/>
      <c r="C142" s="49"/>
      <c r="D142" s="49"/>
      <c r="E142" s="49"/>
      <c r="F142" s="154">
        <f>IF((Coordination!E142*30)&gt;600,600,(Coordination!E142*30))</f>
        <v>0</v>
      </c>
    </row>
    <row r="143" spans="1:6" s="7" customFormat="1" ht="25.5" customHeight="1" x14ac:dyDescent="0.35">
      <c r="A143" s="49"/>
      <c r="B143" s="49"/>
      <c r="C143" s="49"/>
      <c r="D143" s="49"/>
      <c r="E143" s="49"/>
      <c r="F143" s="154">
        <f>IF((Coordination!E143*30)&gt;600,600,(Coordination!E143*30))</f>
        <v>0</v>
      </c>
    </row>
    <row r="144" spans="1:6" s="7" customFormat="1" ht="25.5" customHeight="1" x14ac:dyDescent="0.35">
      <c r="A144" s="49"/>
      <c r="B144" s="49"/>
      <c r="C144" s="49"/>
      <c r="D144" s="49"/>
      <c r="E144" s="49"/>
      <c r="F144" s="154">
        <f>IF((Coordination!E144*30)&gt;600,600,(Coordination!E144*30))</f>
        <v>0</v>
      </c>
    </row>
    <row r="145" spans="1:6" s="7" customFormat="1" ht="25.5" customHeight="1" x14ac:dyDescent="0.35">
      <c r="A145" s="49"/>
      <c r="B145" s="49"/>
      <c r="C145" s="49"/>
      <c r="D145" s="49"/>
      <c r="E145" s="49"/>
      <c r="F145" s="154">
        <f>IF((Coordination!E145*30)&gt;600,600,(Coordination!E145*30))</f>
        <v>0</v>
      </c>
    </row>
    <row r="146" spans="1:6" s="7" customFormat="1" ht="25.5" customHeight="1" x14ac:dyDescent="0.35">
      <c r="A146" s="49"/>
      <c r="B146" s="49"/>
      <c r="C146" s="49"/>
      <c r="D146" s="49"/>
      <c r="E146" s="49"/>
      <c r="F146" s="154">
        <f>IF((Coordination!E146*30)&gt;600,600,(Coordination!E146*30))</f>
        <v>0</v>
      </c>
    </row>
    <row r="147" spans="1:6" s="7" customFormat="1" ht="25.5" customHeight="1" x14ac:dyDescent="0.35">
      <c r="A147" s="49"/>
      <c r="B147" s="49"/>
      <c r="C147" s="49"/>
      <c r="D147" s="49"/>
      <c r="E147" s="49"/>
      <c r="F147" s="154">
        <f>IF((Coordination!E147*30)&gt;600,600,(Coordination!E147*30))</f>
        <v>0</v>
      </c>
    </row>
    <row r="148" spans="1:6" s="7" customFormat="1" ht="25.5" customHeight="1" x14ac:dyDescent="0.35">
      <c r="A148" s="49"/>
      <c r="B148" s="49"/>
      <c r="C148" s="49"/>
      <c r="D148" s="49"/>
      <c r="E148" s="49"/>
      <c r="F148" s="154">
        <f>IF((Coordination!E148*30)&gt;600,600,(Coordination!E148*30))</f>
        <v>0</v>
      </c>
    </row>
    <row r="149" spans="1:6" s="7" customFormat="1" ht="25.5" customHeight="1" x14ac:dyDescent="0.35">
      <c r="A149" s="49"/>
      <c r="B149" s="49"/>
      <c r="C149" s="49"/>
      <c r="D149" s="49"/>
      <c r="E149" s="49"/>
      <c r="F149" s="154">
        <f>IF((Coordination!E149*30)&gt;600,600,(Coordination!E149*30))</f>
        <v>0</v>
      </c>
    </row>
    <row r="150" spans="1:6" s="7" customFormat="1" ht="25.5" customHeight="1" x14ac:dyDescent="0.35">
      <c r="A150" s="49"/>
      <c r="B150" s="49"/>
      <c r="C150" s="49"/>
      <c r="D150" s="49"/>
      <c r="E150" s="49"/>
      <c r="F150" s="154">
        <f>IF((Coordination!E150*30)&gt;600,600,(Coordination!E150*30))</f>
        <v>0</v>
      </c>
    </row>
    <row r="151" spans="1:6" s="7" customFormat="1" ht="25.5" customHeight="1" x14ac:dyDescent="0.35">
      <c r="A151" s="49"/>
      <c r="B151" s="49"/>
      <c r="C151" s="49"/>
      <c r="D151" s="49"/>
      <c r="E151" s="49"/>
      <c r="F151" s="154">
        <f>IF((Coordination!E151*30)&gt;600,600,(Coordination!E151*30))</f>
        <v>0</v>
      </c>
    </row>
    <row r="152" spans="1:6" s="7" customFormat="1" ht="25.5" customHeight="1" x14ac:dyDescent="0.35">
      <c r="A152" s="49"/>
      <c r="B152" s="49"/>
      <c r="C152" s="49"/>
      <c r="D152" s="49"/>
      <c r="E152" s="49"/>
      <c r="F152" s="154">
        <f>IF((Coordination!E152*30)&gt;600,600,(Coordination!E152*30))</f>
        <v>0</v>
      </c>
    </row>
    <row r="153" spans="1:6" s="7" customFormat="1" ht="25.5" customHeight="1" x14ac:dyDescent="0.35">
      <c r="A153" s="49"/>
      <c r="B153" s="49"/>
      <c r="C153" s="49"/>
      <c r="D153" s="49"/>
      <c r="E153" s="49"/>
      <c r="F153" s="154">
        <f>IF((Coordination!E153*30)&gt;600,600,(Coordination!E153*30))</f>
        <v>0</v>
      </c>
    </row>
    <row r="154" spans="1:6" s="7" customFormat="1" ht="25.5" customHeight="1" x14ac:dyDescent="0.35">
      <c r="A154" s="49"/>
      <c r="B154" s="49"/>
      <c r="C154" s="49"/>
      <c r="D154" s="49"/>
      <c r="E154" s="49"/>
      <c r="F154" s="154">
        <f>IF((Coordination!E154*30)&gt;600,600,(Coordination!E154*30))</f>
        <v>0</v>
      </c>
    </row>
    <row r="155" spans="1:6" s="7" customFormat="1" ht="25.5" customHeight="1" x14ac:dyDescent="0.35">
      <c r="A155" s="49"/>
      <c r="B155" s="49"/>
      <c r="C155" s="49"/>
      <c r="D155" s="49"/>
      <c r="E155" s="49"/>
      <c r="F155" s="154">
        <f>IF((Coordination!E155*30)&gt;600,600,(Coordination!E155*30))</f>
        <v>0</v>
      </c>
    </row>
    <row r="156" spans="1:6" s="7" customFormat="1" ht="25.5" customHeight="1" x14ac:dyDescent="0.35">
      <c r="A156" s="49"/>
      <c r="B156" s="49"/>
      <c r="C156" s="49"/>
      <c r="D156" s="49"/>
      <c r="E156" s="49"/>
      <c r="F156" s="154">
        <f>IF((Coordination!E156*30)&gt;600,600,(Coordination!E156*30))</f>
        <v>0</v>
      </c>
    </row>
    <row r="157" spans="1:6" s="7" customFormat="1" ht="25.5" customHeight="1" x14ac:dyDescent="0.35">
      <c r="A157" s="49"/>
      <c r="B157" s="49"/>
      <c r="C157" s="49"/>
      <c r="D157" s="49"/>
      <c r="E157" s="49"/>
      <c r="F157" s="154">
        <f>IF((Coordination!E157*30)&gt;600,600,(Coordination!E157*30))</f>
        <v>0</v>
      </c>
    </row>
    <row r="158" spans="1:6" s="7" customFormat="1" ht="25.5" customHeight="1" x14ac:dyDescent="0.35">
      <c r="A158" s="49"/>
      <c r="B158" s="49"/>
      <c r="C158" s="49"/>
      <c r="D158" s="49"/>
      <c r="E158" s="49"/>
      <c r="F158" s="154">
        <f>IF((Coordination!E158*30)&gt;600,600,(Coordination!E158*30))</f>
        <v>0</v>
      </c>
    </row>
    <row r="159" spans="1:6" s="7" customFormat="1" ht="25.5" customHeight="1" x14ac:dyDescent="0.35">
      <c r="A159" s="49"/>
      <c r="B159" s="49"/>
      <c r="C159" s="49"/>
      <c r="D159" s="49"/>
      <c r="E159" s="49"/>
      <c r="F159" s="154">
        <f>IF((Coordination!E159*30)&gt;600,600,(Coordination!E159*30))</f>
        <v>0</v>
      </c>
    </row>
    <row r="160" spans="1:6" s="7" customFormat="1" ht="25.5" customHeight="1" x14ac:dyDescent="0.35">
      <c r="A160" s="49"/>
      <c r="B160" s="49"/>
      <c r="C160" s="49"/>
      <c r="D160" s="49"/>
      <c r="E160" s="49"/>
      <c r="F160" s="154">
        <f>IF((Coordination!E160*30)&gt;600,600,(Coordination!E160*30))</f>
        <v>0</v>
      </c>
    </row>
    <row r="161" spans="1:6" s="7" customFormat="1" ht="25.5" customHeight="1" x14ac:dyDescent="0.35">
      <c r="A161" s="49"/>
      <c r="B161" s="49"/>
      <c r="C161" s="49"/>
      <c r="D161" s="49"/>
      <c r="E161" s="49"/>
      <c r="F161" s="154">
        <f>IF((Coordination!E161*30)&gt;600,600,(Coordination!E161*30))</f>
        <v>0</v>
      </c>
    </row>
    <row r="162" spans="1:6" s="7" customFormat="1" ht="25.5" customHeight="1" x14ac:dyDescent="0.35">
      <c r="A162" s="49"/>
      <c r="B162" s="49"/>
      <c r="C162" s="49"/>
      <c r="D162" s="49"/>
      <c r="E162" s="49"/>
      <c r="F162" s="154">
        <f>IF((Coordination!E162*30)&gt;600,600,(Coordination!E162*30))</f>
        <v>0</v>
      </c>
    </row>
    <row r="163" spans="1:6" s="7" customFormat="1" ht="25.5" customHeight="1" x14ac:dyDescent="0.35">
      <c r="A163" s="49"/>
      <c r="B163" s="49"/>
      <c r="C163" s="49"/>
      <c r="D163" s="49"/>
      <c r="E163" s="49"/>
      <c r="F163" s="154">
        <f>IF((Coordination!E163*30)&gt;600,600,(Coordination!E163*30))</f>
        <v>0</v>
      </c>
    </row>
    <row r="164" spans="1:6" s="7" customFormat="1" ht="25.5" customHeight="1" x14ac:dyDescent="0.35">
      <c r="A164" s="49"/>
      <c r="B164" s="49"/>
      <c r="C164" s="49"/>
      <c r="D164" s="49"/>
      <c r="E164" s="49"/>
      <c r="F164" s="154">
        <f>IF((Coordination!E164*30)&gt;600,600,(Coordination!E164*30))</f>
        <v>0</v>
      </c>
    </row>
    <row r="165" spans="1:6" s="7" customFormat="1" ht="25.5" customHeight="1" x14ac:dyDescent="0.35">
      <c r="A165" s="49"/>
      <c r="B165" s="49"/>
      <c r="C165" s="49"/>
      <c r="D165" s="49"/>
      <c r="E165" s="49"/>
      <c r="F165" s="154">
        <f>IF((Coordination!E165*30)&gt;600,600,(Coordination!E165*30))</f>
        <v>0</v>
      </c>
    </row>
    <row r="166" spans="1:6" s="7" customFormat="1" ht="25.5" customHeight="1" x14ac:dyDescent="0.35">
      <c r="A166" s="49"/>
      <c r="B166" s="49"/>
      <c r="C166" s="49"/>
      <c r="D166" s="49"/>
      <c r="E166" s="49"/>
      <c r="F166" s="154">
        <f>IF((Coordination!E166*30)&gt;600,600,(Coordination!E166*30))</f>
        <v>0</v>
      </c>
    </row>
    <row r="167" spans="1:6" s="7" customFormat="1" ht="25.5" customHeight="1" x14ac:dyDescent="0.35">
      <c r="A167" s="49"/>
      <c r="B167" s="49"/>
      <c r="C167" s="49"/>
      <c r="D167" s="49"/>
      <c r="E167" s="49"/>
      <c r="F167" s="154">
        <f>IF((Coordination!E167*30)&gt;600,600,(Coordination!E167*30))</f>
        <v>0</v>
      </c>
    </row>
    <row r="168" spans="1:6" s="7" customFormat="1" ht="25.5" customHeight="1" x14ac:dyDescent="0.35">
      <c r="A168" s="49"/>
      <c r="B168" s="49"/>
      <c r="C168" s="49"/>
      <c r="D168" s="49"/>
      <c r="E168" s="49"/>
      <c r="F168" s="154">
        <f>IF((Coordination!E168*30)&gt;600,600,(Coordination!E168*30))</f>
        <v>0</v>
      </c>
    </row>
    <row r="169" spans="1:6" s="7" customFormat="1" ht="25.5" customHeight="1" x14ac:dyDescent="0.35">
      <c r="A169" s="49"/>
      <c r="B169" s="49"/>
      <c r="C169" s="49"/>
      <c r="D169" s="49"/>
      <c r="E169" s="49"/>
      <c r="F169" s="154">
        <f>IF((Coordination!E169*30)&gt;600,600,(Coordination!E169*30))</f>
        <v>0</v>
      </c>
    </row>
    <row r="170" spans="1:6" s="7" customFormat="1" ht="25.5" customHeight="1" x14ac:dyDescent="0.35">
      <c r="A170" s="49"/>
      <c r="B170" s="49"/>
      <c r="C170" s="49"/>
      <c r="D170" s="49"/>
      <c r="E170" s="49"/>
      <c r="F170" s="154">
        <f>IF((Coordination!E170*30)&gt;600,600,(Coordination!E170*30))</f>
        <v>0</v>
      </c>
    </row>
    <row r="171" spans="1:6" s="7" customFormat="1" ht="25.5" customHeight="1" x14ac:dyDescent="0.35">
      <c r="A171" s="49"/>
      <c r="B171" s="49"/>
      <c r="C171" s="49"/>
      <c r="D171" s="49"/>
      <c r="E171" s="49"/>
      <c r="F171" s="154">
        <f>IF((Coordination!E171*30)&gt;600,600,(Coordination!E171*30))</f>
        <v>0</v>
      </c>
    </row>
    <row r="172" spans="1:6" s="7" customFormat="1" ht="25.5" customHeight="1" x14ac:dyDescent="0.35">
      <c r="A172" s="49"/>
      <c r="B172" s="49"/>
      <c r="C172" s="49"/>
      <c r="D172" s="49"/>
      <c r="E172" s="49"/>
      <c r="F172" s="154">
        <f>IF((Coordination!E172*30)&gt;600,600,(Coordination!E172*30))</f>
        <v>0</v>
      </c>
    </row>
    <row r="173" spans="1:6" s="7" customFormat="1" ht="25.5" customHeight="1" x14ac:dyDescent="0.35">
      <c r="A173" s="49"/>
      <c r="B173" s="49"/>
      <c r="C173" s="49"/>
      <c r="D173" s="49"/>
      <c r="E173" s="49"/>
      <c r="F173" s="154">
        <f>IF((Coordination!E173*30)&gt;600,600,(Coordination!E173*30))</f>
        <v>0</v>
      </c>
    </row>
    <row r="174" spans="1:6" s="7" customFormat="1" ht="25.5" customHeight="1" x14ac:dyDescent="0.35">
      <c r="A174" s="49"/>
      <c r="B174" s="49"/>
      <c r="C174" s="49"/>
      <c r="D174" s="49"/>
      <c r="E174" s="49"/>
      <c r="F174" s="154">
        <f>IF((Coordination!E174*30)&gt;600,600,(Coordination!E174*30))</f>
        <v>0</v>
      </c>
    </row>
    <row r="175" spans="1:6" s="7" customFormat="1" ht="25.5" customHeight="1" x14ac:dyDescent="0.35">
      <c r="A175" s="49"/>
      <c r="B175" s="49"/>
      <c r="C175" s="49"/>
      <c r="D175" s="49"/>
      <c r="E175" s="49"/>
      <c r="F175" s="154">
        <f>IF((Coordination!E175*30)&gt;600,600,(Coordination!E175*30))</f>
        <v>0</v>
      </c>
    </row>
    <row r="176" spans="1:6" s="7" customFormat="1" ht="25.5" customHeight="1" x14ac:dyDescent="0.35">
      <c r="A176" s="49"/>
      <c r="B176" s="49"/>
      <c r="C176" s="49"/>
      <c r="D176" s="49"/>
      <c r="E176" s="49"/>
      <c r="F176" s="154">
        <f>IF((Coordination!E176*30)&gt;600,600,(Coordination!E176*30))</f>
        <v>0</v>
      </c>
    </row>
    <row r="177" spans="1:6" s="7" customFormat="1" ht="25.5" customHeight="1" x14ac:dyDescent="0.35">
      <c r="A177" s="49"/>
      <c r="B177" s="49"/>
      <c r="C177" s="49"/>
      <c r="D177" s="49"/>
      <c r="E177" s="49"/>
      <c r="F177" s="154">
        <f>IF((Coordination!E177*30)&gt;600,600,(Coordination!E177*30))</f>
        <v>0</v>
      </c>
    </row>
    <row r="178" spans="1:6" s="7" customFormat="1" ht="25.5" customHeight="1" x14ac:dyDescent="0.35">
      <c r="A178" s="49"/>
      <c r="B178" s="49"/>
      <c r="C178" s="49"/>
      <c r="D178" s="49"/>
      <c r="E178" s="49"/>
      <c r="F178" s="154">
        <f>IF((Coordination!E178*30)&gt;600,600,(Coordination!E178*30))</f>
        <v>0</v>
      </c>
    </row>
    <row r="179" spans="1:6" s="7" customFormat="1" ht="25.5" customHeight="1" x14ac:dyDescent="0.35">
      <c r="A179" s="49"/>
      <c r="B179" s="49"/>
      <c r="C179" s="49"/>
      <c r="D179" s="49"/>
      <c r="E179" s="49"/>
      <c r="F179" s="154">
        <f>IF((Coordination!E179*30)&gt;600,600,(Coordination!E179*30))</f>
        <v>0</v>
      </c>
    </row>
    <row r="180" spans="1:6" s="7" customFormat="1" ht="25.5" customHeight="1" x14ac:dyDescent="0.35">
      <c r="A180" s="49"/>
      <c r="B180" s="49"/>
      <c r="C180" s="49"/>
      <c r="D180" s="49"/>
      <c r="E180" s="49"/>
      <c r="F180" s="154">
        <f>IF((Coordination!E180*30)&gt;600,600,(Coordination!E180*30))</f>
        <v>0</v>
      </c>
    </row>
    <row r="181" spans="1:6" s="7" customFormat="1" ht="25.5" customHeight="1" x14ac:dyDescent="0.35">
      <c r="A181" s="49"/>
      <c r="B181" s="49"/>
      <c r="C181" s="49"/>
      <c r="D181" s="49"/>
      <c r="E181" s="49"/>
      <c r="F181" s="154">
        <f>IF((Coordination!E181*30)&gt;600,600,(Coordination!E181*30))</f>
        <v>0</v>
      </c>
    </row>
    <row r="182" spans="1:6" s="7" customFormat="1" ht="25.5" customHeight="1" x14ac:dyDescent="0.35">
      <c r="A182" s="49"/>
      <c r="B182" s="49"/>
      <c r="C182" s="49"/>
      <c r="D182" s="49"/>
      <c r="E182" s="49"/>
      <c r="F182" s="154">
        <f>IF((Coordination!E182*30)&gt;600,600,(Coordination!E182*30))</f>
        <v>0</v>
      </c>
    </row>
    <row r="183" spans="1:6" s="7" customFormat="1" ht="25.5" customHeight="1" x14ac:dyDescent="0.35">
      <c r="A183" s="49"/>
      <c r="B183" s="49"/>
      <c r="C183" s="49"/>
      <c r="D183" s="49"/>
      <c r="E183" s="49"/>
      <c r="F183" s="154">
        <f>IF((Coordination!E183*30)&gt;600,600,(Coordination!E183*30))</f>
        <v>0</v>
      </c>
    </row>
    <row r="184" spans="1:6" s="7" customFormat="1" ht="25.5" customHeight="1" x14ac:dyDescent="0.35">
      <c r="A184" s="49"/>
      <c r="B184" s="49"/>
      <c r="C184" s="49"/>
      <c r="D184" s="49"/>
      <c r="E184" s="49"/>
      <c r="F184" s="154">
        <f>IF((Coordination!E184*30)&gt;600,600,(Coordination!E184*30))</f>
        <v>0</v>
      </c>
    </row>
    <row r="185" spans="1:6" s="7" customFormat="1" ht="25.5" customHeight="1" x14ac:dyDescent="0.35">
      <c r="A185" s="49"/>
      <c r="B185" s="49"/>
      <c r="C185" s="49"/>
      <c r="D185" s="49"/>
      <c r="E185" s="49"/>
      <c r="F185" s="154">
        <f>IF((Coordination!E185*30)&gt;600,600,(Coordination!E185*30))</f>
        <v>0</v>
      </c>
    </row>
    <row r="186" spans="1:6" s="7" customFormat="1" ht="25.5" customHeight="1" x14ac:dyDescent="0.35">
      <c r="A186" s="49"/>
      <c r="B186" s="49"/>
      <c r="C186" s="49"/>
      <c r="D186" s="49"/>
      <c r="E186" s="49"/>
      <c r="F186" s="154">
        <f>IF((Coordination!E186*30)&gt;600,600,(Coordination!E186*30))</f>
        <v>0</v>
      </c>
    </row>
    <row r="187" spans="1:6" s="7" customFormat="1" ht="25.5" customHeight="1" x14ac:dyDescent="0.35">
      <c r="A187" s="49"/>
      <c r="B187" s="49"/>
      <c r="C187" s="49"/>
      <c r="D187" s="49"/>
      <c r="E187" s="49"/>
      <c r="F187" s="154">
        <f>IF((Coordination!E187*30)&gt;600,600,(Coordination!E187*30))</f>
        <v>0</v>
      </c>
    </row>
    <row r="188" spans="1:6" s="7" customFormat="1" ht="25.5" customHeight="1" x14ac:dyDescent="0.35">
      <c r="A188" s="49"/>
      <c r="B188" s="49"/>
      <c r="C188" s="49"/>
      <c r="D188" s="49"/>
      <c r="E188" s="49"/>
      <c r="F188" s="154">
        <f>IF((Coordination!E188*30)&gt;600,600,(Coordination!E188*30))</f>
        <v>0</v>
      </c>
    </row>
    <row r="189" spans="1:6" s="7" customFormat="1" ht="25.5" customHeight="1" x14ac:dyDescent="0.35">
      <c r="A189" s="49"/>
      <c r="B189" s="49"/>
      <c r="C189" s="49"/>
      <c r="D189" s="49"/>
      <c r="E189" s="49"/>
      <c r="F189" s="154">
        <f>IF((Coordination!E189*30)&gt;600,600,(Coordination!E189*30))</f>
        <v>0</v>
      </c>
    </row>
    <row r="190" spans="1:6" s="7" customFormat="1" ht="25.5" customHeight="1" x14ac:dyDescent="0.35">
      <c r="A190" s="49"/>
      <c r="B190" s="49"/>
      <c r="C190" s="49"/>
      <c r="D190" s="49"/>
      <c r="E190" s="49"/>
      <c r="F190" s="154">
        <f>IF((Coordination!E190*30)&gt;600,600,(Coordination!E190*30))</f>
        <v>0</v>
      </c>
    </row>
    <row r="191" spans="1:6" s="7" customFormat="1" ht="25.5" customHeight="1" thickBot="1" x14ac:dyDescent="0.4">
      <c r="A191" s="155"/>
      <c r="B191" s="155"/>
      <c r="C191" s="155"/>
      <c r="D191" s="155"/>
      <c r="E191" s="155"/>
      <c r="F191" s="158">
        <f>IF((Coordination!E191*30)&gt;600,600,(Coordination!E191*30))</f>
        <v>0</v>
      </c>
    </row>
    <row r="192" spans="1:6" s="7" customFormat="1" ht="25.5" customHeight="1" x14ac:dyDescent="0.35">
      <c r="A192" s="156"/>
      <c r="B192" s="157"/>
      <c r="C192" s="157"/>
      <c r="D192" s="157"/>
      <c r="E192" s="157"/>
      <c r="F192" s="157"/>
    </row>
    <row r="193" s="7" customFormat="1" ht="25.5" customHeight="1" x14ac:dyDescent="0.35"/>
    <row r="194" s="7" customFormat="1" ht="25.5" customHeight="1" x14ac:dyDescent="0.35"/>
    <row r="195" s="7" customFormat="1" ht="25.5" customHeight="1" x14ac:dyDescent="0.35"/>
    <row r="196" s="7" customFormat="1" ht="25.5" customHeight="1" x14ac:dyDescent="0.35"/>
    <row r="197" s="7" customFormat="1" ht="25.5" customHeight="1" x14ac:dyDescent="0.35"/>
    <row r="198" s="7" customFormat="1" ht="25.5" customHeight="1" x14ac:dyDescent="0.35"/>
    <row r="199" s="7" customFormat="1" ht="25.5" customHeight="1" x14ac:dyDescent="0.35"/>
    <row r="200" s="7" customFormat="1" ht="25.5" customHeight="1" x14ac:dyDescent="0.35"/>
    <row r="201" s="7" customFormat="1" ht="25.5" customHeight="1" x14ac:dyDescent="0.35"/>
    <row r="202" s="7" customFormat="1" ht="25.5" customHeight="1" x14ac:dyDescent="0.35"/>
    <row r="203" s="7" customFormat="1" ht="25.5" customHeight="1" x14ac:dyDescent="0.35"/>
    <row r="204" s="7" customFormat="1" ht="25.5" customHeight="1" x14ac:dyDescent="0.35"/>
    <row r="205" s="7" customFormat="1" ht="25.5" customHeight="1" x14ac:dyDescent="0.35"/>
    <row r="206" s="7" customFormat="1" ht="25.5" customHeight="1" x14ac:dyDescent="0.35"/>
    <row r="207" s="7" customFormat="1" ht="25.5" customHeight="1" x14ac:dyDescent="0.35"/>
    <row r="208" s="7" customFormat="1" ht="25.5" customHeight="1" x14ac:dyDescent="0.35"/>
    <row r="209" s="7" customFormat="1" ht="25.5" customHeight="1" x14ac:dyDescent="0.35"/>
    <row r="210" s="7" customFormat="1" ht="25.5" customHeight="1" x14ac:dyDescent="0.35"/>
    <row r="211" s="7" customFormat="1" ht="25.5" customHeight="1" x14ac:dyDescent="0.35"/>
    <row r="212" s="7" customFormat="1" ht="25.5" customHeight="1" x14ac:dyDescent="0.35"/>
    <row r="213" s="7" customFormat="1" ht="25.5" customHeight="1" x14ac:dyDescent="0.35"/>
    <row r="214" s="7" customFormat="1" ht="25.5" customHeight="1" x14ac:dyDescent="0.35"/>
    <row r="215" s="7" customFormat="1" ht="25.5" customHeight="1" x14ac:dyDescent="0.35"/>
    <row r="216" s="7" customFormat="1" ht="25.5" customHeight="1" x14ac:dyDescent="0.35"/>
    <row r="217" s="7" customFormat="1" ht="25.5" customHeight="1" x14ac:dyDescent="0.35"/>
    <row r="218" s="7" customFormat="1" ht="25.5" customHeight="1" x14ac:dyDescent="0.35"/>
    <row r="219" s="7" customFormat="1" ht="25.5" customHeight="1" x14ac:dyDescent="0.35"/>
    <row r="220" s="7" customFormat="1" ht="25.5" customHeight="1" x14ac:dyDescent="0.35"/>
    <row r="221" s="7" customFormat="1" ht="25.5" customHeight="1" x14ac:dyDescent="0.35"/>
    <row r="222" s="7" customFormat="1" ht="25.5" customHeight="1" x14ac:dyDescent="0.35"/>
    <row r="223" s="7" customFormat="1" ht="25.5" customHeight="1" x14ac:dyDescent="0.35"/>
    <row r="224" s="7" customFormat="1" x14ac:dyDescent="0.35"/>
    <row r="225" spans="1:4" s="7" customFormat="1" x14ac:dyDescent="0.35"/>
    <row r="226" spans="1:4" x14ac:dyDescent="0.25">
      <c r="A226" s="7"/>
      <c r="B226" s="7"/>
      <c r="C226" s="7"/>
      <c r="D226" s="7"/>
    </row>
    <row r="227" spans="1:4" x14ac:dyDescent="0.25">
      <c r="A227" s="7"/>
      <c r="B227" s="7"/>
      <c r="C227" s="7"/>
      <c r="D227" s="7"/>
    </row>
    <row r="228" spans="1:4" x14ac:dyDescent="0.25">
      <c r="A228" s="7"/>
      <c r="B228" s="7"/>
      <c r="C228" s="7"/>
      <c r="D228" s="7"/>
    </row>
  </sheetData>
  <mergeCells count="7">
    <mergeCell ref="A13:F13"/>
    <mergeCell ref="E1:G1"/>
    <mergeCell ref="A15:M15"/>
    <mergeCell ref="A23:F23"/>
    <mergeCell ref="E24:F24"/>
    <mergeCell ref="C21:F21"/>
    <mergeCell ref="A20:B20"/>
  </mergeCells>
  <dataValidations count="1">
    <dataValidation type="list" allowBlank="1" showInputMessage="1" showErrorMessage="1" sqref="A192:A225" xr:uid="{AF871072-1F64-4782-A138-2A0EDB74330E}">
      <formula1>Liste1</formula1>
    </dataValidation>
  </dataValidations>
  <printOptions horizontalCentered="1" verticalCentered="1"/>
  <pageMargins left="0.23622047244094491" right="0.23622047244094491" top="0.74803149606299213" bottom="0.74803149606299213" header="0.31496062992125984" footer="0.31496062992125984"/>
  <pageSetup paperSize="9" scale="7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6D11D-51F2-42B9-B06B-DF77B58ED6B9}">
  <sheetPr>
    <tabColor rgb="FFEDECFF"/>
    <pageSetUpPr fitToPage="1"/>
  </sheetPr>
  <dimension ref="A1:I74"/>
  <sheetViews>
    <sheetView showGridLines="0" topLeftCell="A13" zoomScale="85" zoomScaleNormal="85" workbookViewId="0">
      <selection activeCell="K12" sqref="K12"/>
    </sheetView>
  </sheetViews>
  <sheetFormatPr baseColWidth="10" defaultColWidth="10.81640625" defaultRowHeight="13.5" x14ac:dyDescent="0.25"/>
  <cols>
    <col min="1" max="1" width="38.26953125" style="17" customWidth="1"/>
    <col min="2" max="2" width="14.36328125" style="17" bestFit="1" customWidth="1"/>
    <col min="3" max="3" width="28.453125" style="17" customWidth="1"/>
    <col min="4" max="4" width="54.1796875" style="17" customWidth="1"/>
    <col min="5" max="6" width="13.90625" style="17" customWidth="1"/>
    <col min="7" max="7" width="10.81640625" style="17"/>
    <col min="8" max="8" width="6.81640625" style="17" customWidth="1"/>
    <col min="9" max="9" width="7.08984375" style="17" customWidth="1"/>
    <col min="10" max="16384" width="10.81640625" style="17"/>
  </cols>
  <sheetData>
    <row r="1" spans="1:9" ht="20" customHeight="1" x14ac:dyDescent="0.3">
      <c r="C1" s="175"/>
      <c r="D1" s="174"/>
      <c r="E1" s="258"/>
      <c r="F1" s="258"/>
      <c r="G1" s="258"/>
      <c r="H1" s="39"/>
      <c r="I1" s="39"/>
    </row>
    <row r="2" spans="1:9" ht="14" x14ac:dyDescent="0.3">
      <c r="C2" s="176"/>
      <c r="D2" s="177"/>
      <c r="E2" s="176"/>
      <c r="F2" s="178"/>
      <c r="G2" s="179"/>
      <c r="H2" s="179"/>
      <c r="I2" s="24"/>
    </row>
    <row r="3" spans="1:9" ht="14" x14ac:dyDescent="0.3">
      <c r="C3" s="176"/>
      <c r="D3" s="176"/>
      <c r="E3" s="86" t="s">
        <v>241</v>
      </c>
      <c r="F3" s="87"/>
      <c r="G3" s="176"/>
      <c r="H3" s="176"/>
    </row>
    <row r="4" spans="1:9" x14ac:dyDescent="0.25">
      <c r="C4" s="176"/>
      <c r="D4" s="176"/>
      <c r="G4" s="176"/>
      <c r="H4" s="176"/>
    </row>
    <row r="5" spans="1:9" x14ac:dyDescent="0.25">
      <c r="C5" s="176"/>
      <c r="D5" s="176"/>
      <c r="G5" s="176"/>
      <c r="H5" s="176"/>
    </row>
    <row r="6" spans="1:9" ht="14" x14ac:dyDescent="0.3">
      <c r="C6" s="176"/>
      <c r="D6" s="176"/>
      <c r="E6" s="100" t="s">
        <v>242</v>
      </c>
      <c r="F6" s="47" t="s">
        <v>243</v>
      </c>
      <c r="G6" s="176"/>
      <c r="H6" s="176"/>
    </row>
    <row r="7" spans="1:9" ht="14" x14ac:dyDescent="0.3">
      <c r="C7" s="176"/>
      <c r="D7" s="180"/>
      <c r="E7" s="176"/>
      <c r="F7" s="176"/>
      <c r="G7" s="176"/>
      <c r="H7" s="176"/>
    </row>
    <row r="8" spans="1:9" ht="14" x14ac:dyDescent="0.3">
      <c r="A8" s="21"/>
      <c r="B8" s="21"/>
      <c r="C8" s="21"/>
      <c r="D8" s="20"/>
    </row>
    <row r="9" spans="1:9" ht="14" x14ac:dyDescent="0.3">
      <c r="A9" s="21"/>
      <c r="B9" s="21"/>
      <c r="C9" s="21"/>
      <c r="D9" s="20"/>
    </row>
    <row r="10" spans="1:9" ht="14" x14ac:dyDescent="0.3">
      <c r="A10" s="21"/>
      <c r="B10" s="21"/>
      <c r="C10" s="21"/>
      <c r="D10" s="20"/>
    </row>
    <row r="11" spans="1:9" ht="14" x14ac:dyDescent="0.3">
      <c r="B11" s="21"/>
      <c r="C11" s="21"/>
      <c r="D11" s="20"/>
    </row>
    <row r="12" spans="1:9" ht="14" x14ac:dyDescent="0.3">
      <c r="B12" s="21"/>
      <c r="C12" s="21"/>
      <c r="D12" s="20"/>
    </row>
    <row r="14" spans="1:9" ht="20" x14ac:dyDescent="0.25">
      <c r="A14" s="218" t="s">
        <v>38</v>
      </c>
      <c r="B14" s="219"/>
      <c r="C14" s="219"/>
      <c r="D14" s="219"/>
      <c r="E14" s="219"/>
      <c r="F14" s="219"/>
    </row>
    <row r="16" spans="1:9" ht="43.5" customHeight="1" x14ac:dyDescent="0.25">
      <c r="A16" s="260" t="s">
        <v>33</v>
      </c>
      <c r="B16" s="261"/>
      <c r="C16" s="261"/>
      <c r="D16" s="261"/>
      <c r="E16" s="261"/>
      <c r="F16" s="261"/>
    </row>
    <row r="17" spans="1:6" ht="17.5" x14ac:dyDescent="0.35">
      <c r="A17" s="181" t="s">
        <v>39</v>
      </c>
      <c r="B17" s="34"/>
      <c r="C17" s="34"/>
      <c r="D17" s="34"/>
    </row>
    <row r="18" spans="1:6" ht="17.5" x14ac:dyDescent="0.35">
      <c r="A18" s="34"/>
      <c r="B18" s="34"/>
      <c r="C18" s="34"/>
      <c r="D18" s="34"/>
    </row>
    <row r="19" spans="1:6" ht="17.5" x14ac:dyDescent="0.35">
      <c r="A19" s="34"/>
      <c r="B19" s="34"/>
      <c r="C19" s="34"/>
      <c r="D19" s="182" t="s">
        <v>48</v>
      </c>
      <c r="E19" s="206">
        <f>SUM('Promotion - Comm - Information'!F24:F38)</f>
        <v>0</v>
      </c>
      <c r="F19" s="20"/>
    </row>
    <row r="20" spans="1:6" ht="17.5" x14ac:dyDescent="0.35">
      <c r="A20" s="34"/>
      <c r="B20" s="34"/>
      <c r="C20" s="34"/>
      <c r="D20" s="34"/>
    </row>
    <row r="21" spans="1:6" ht="14" x14ac:dyDescent="0.3">
      <c r="A21" s="262" t="s">
        <v>264</v>
      </c>
      <c r="B21" s="262"/>
      <c r="C21" s="262"/>
      <c r="D21" s="262"/>
      <c r="E21" s="262"/>
      <c r="F21" s="262"/>
    </row>
    <row r="22" spans="1:6" ht="45" customHeight="1" x14ac:dyDescent="0.25">
      <c r="E22" s="259"/>
      <c r="F22" s="259"/>
    </row>
    <row r="23" spans="1:6" ht="89.5" customHeight="1" x14ac:dyDescent="0.25">
      <c r="A23" s="48" t="s">
        <v>35</v>
      </c>
      <c r="B23" s="48" t="s">
        <v>36</v>
      </c>
      <c r="C23" s="48" t="s">
        <v>277</v>
      </c>
      <c r="D23" s="48" t="s">
        <v>276</v>
      </c>
      <c r="E23" s="48" t="s">
        <v>37</v>
      </c>
      <c r="F23" s="48" t="s">
        <v>47</v>
      </c>
    </row>
    <row r="24" spans="1:6" s="7" customFormat="1" ht="28" customHeight="1" x14ac:dyDescent="0.35">
      <c r="A24" s="168"/>
      <c r="B24" s="169"/>
      <c r="C24" s="169"/>
      <c r="D24" s="170"/>
      <c r="E24" s="171"/>
      <c r="F24" s="37"/>
    </row>
    <row r="25" spans="1:6" s="7" customFormat="1" ht="30" customHeight="1" x14ac:dyDescent="0.35">
      <c r="A25" s="172"/>
      <c r="B25" s="173"/>
      <c r="C25" s="173"/>
      <c r="D25" s="173"/>
      <c r="E25" s="171"/>
      <c r="F25" s="37"/>
    </row>
    <row r="26" spans="1:6" s="7" customFormat="1" ht="37.5" customHeight="1" x14ac:dyDescent="0.35">
      <c r="A26" s="172"/>
      <c r="B26" s="173"/>
      <c r="C26" s="173"/>
      <c r="D26" s="173"/>
      <c r="E26" s="171"/>
      <c r="F26" s="37"/>
    </row>
    <row r="27" spans="1:6" s="7" customFormat="1" ht="25.5" customHeight="1" x14ac:dyDescent="0.35">
      <c r="A27" s="172"/>
      <c r="B27" s="173"/>
      <c r="C27" s="173"/>
      <c r="D27" s="173"/>
      <c r="E27" s="171"/>
      <c r="F27" s="37"/>
    </row>
    <row r="28" spans="1:6" s="7" customFormat="1" ht="25.5" customHeight="1" x14ac:dyDescent="0.35">
      <c r="A28" s="172"/>
      <c r="B28" s="173"/>
      <c r="C28" s="173"/>
      <c r="D28" s="173"/>
      <c r="E28" s="171"/>
      <c r="F28" s="37"/>
    </row>
    <row r="29" spans="1:6" s="7" customFormat="1" ht="25.5" customHeight="1" x14ac:dyDescent="0.35">
      <c r="A29" s="172"/>
      <c r="B29" s="173"/>
      <c r="C29" s="173"/>
      <c r="D29" s="173"/>
      <c r="E29" s="171"/>
      <c r="F29" s="37"/>
    </row>
    <row r="30" spans="1:6" s="7" customFormat="1" ht="25.5" customHeight="1" x14ac:dyDescent="0.35">
      <c r="A30" s="172"/>
      <c r="B30" s="173"/>
      <c r="C30" s="173"/>
      <c r="D30" s="173"/>
      <c r="E30" s="171"/>
      <c r="F30" s="37"/>
    </row>
    <row r="31" spans="1:6" s="7" customFormat="1" ht="25.5" customHeight="1" x14ac:dyDescent="0.35">
      <c r="A31" s="172"/>
      <c r="B31" s="173"/>
      <c r="C31" s="173"/>
      <c r="D31" s="173"/>
      <c r="E31" s="171"/>
      <c r="F31" s="37"/>
    </row>
    <row r="32" spans="1:6" s="7" customFormat="1" ht="25.5" customHeight="1" x14ac:dyDescent="0.35">
      <c r="A32" s="172"/>
      <c r="B32" s="173"/>
      <c r="C32" s="173"/>
      <c r="D32" s="173"/>
      <c r="E32" s="171"/>
      <c r="F32" s="37"/>
    </row>
    <row r="33" spans="1:6" s="7" customFormat="1" ht="25.5" customHeight="1" x14ac:dyDescent="0.35">
      <c r="A33" s="172"/>
      <c r="B33" s="173"/>
      <c r="C33" s="173"/>
      <c r="D33" s="173"/>
      <c r="E33" s="171"/>
      <c r="F33" s="37"/>
    </row>
    <row r="34" spans="1:6" s="7" customFormat="1" ht="25.5" customHeight="1" x14ac:dyDescent="0.35">
      <c r="A34" s="172"/>
      <c r="B34" s="173"/>
      <c r="C34" s="173"/>
      <c r="D34" s="173"/>
      <c r="E34" s="171"/>
      <c r="F34" s="37"/>
    </row>
    <row r="35" spans="1:6" s="7" customFormat="1" ht="25.5" customHeight="1" x14ac:dyDescent="0.35">
      <c r="A35" s="172"/>
      <c r="B35" s="173"/>
      <c r="C35" s="173"/>
      <c r="D35" s="173"/>
      <c r="E35" s="171"/>
      <c r="F35" s="37"/>
    </row>
    <row r="36" spans="1:6" s="7" customFormat="1" ht="25.5" customHeight="1" x14ac:dyDescent="0.35">
      <c r="A36" s="172"/>
      <c r="B36" s="173"/>
      <c r="C36" s="173"/>
      <c r="D36" s="173"/>
      <c r="E36" s="171"/>
      <c r="F36" s="37"/>
    </row>
    <row r="37" spans="1:6" s="7" customFormat="1" ht="25.5" customHeight="1" x14ac:dyDescent="0.35">
      <c r="A37" s="172"/>
      <c r="B37" s="173"/>
      <c r="C37" s="173"/>
      <c r="D37" s="173"/>
      <c r="E37" s="171"/>
      <c r="F37" s="37"/>
    </row>
    <row r="38" spans="1:6" s="7" customFormat="1" ht="25.5" customHeight="1" x14ac:dyDescent="0.35">
      <c r="A38" s="172"/>
      <c r="B38" s="173"/>
      <c r="C38" s="173"/>
      <c r="D38" s="173"/>
      <c r="E38" s="171"/>
      <c r="F38" s="37"/>
    </row>
    <row r="39" spans="1:6" s="7" customFormat="1" ht="25.5" customHeight="1" x14ac:dyDescent="0.35"/>
    <row r="40" spans="1:6" s="7" customFormat="1" ht="25.5" customHeight="1" x14ac:dyDescent="0.35"/>
    <row r="41" spans="1:6" s="7" customFormat="1" ht="25.5" customHeight="1" x14ac:dyDescent="0.35"/>
    <row r="42" spans="1:6" s="7" customFormat="1" ht="25.5" customHeight="1" x14ac:dyDescent="0.35"/>
    <row r="43" spans="1:6" s="7" customFormat="1" ht="25.5" customHeight="1" x14ac:dyDescent="0.35"/>
    <row r="44" spans="1:6" s="7" customFormat="1" ht="25.5" customHeight="1" x14ac:dyDescent="0.35"/>
    <row r="45" spans="1:6" s="7" customFormat="1" ht="25.5" customHeight="1" x14ac:dyDescent="0.35"/>
    <row r="46" spans="1:6" s="7" customFormat="1" ht="25.5" customHeight="1" x14ac:dyDescent="0.35"/>
    <row r="47" spans="1:6" s="7" customFormat="1" ht="25.5" customHeight="1" x14ac:dyDescent="0.35"/>
    <row r="48" spans="1:6" s="7" customFormat="1" ht="25.5" customHeight="1" x14ac:dyDescent="0.35"/>
    <row r="49" s="7" customFormat="1" ht="25.5" customHeight="1" x14ac:dyDescent="0.35"/>
    <row r="50" s="7" customFormat="1" ht="25.5" customHeight="1" x14ac:dyDescent="0.35"/>
    <row r="51" s="7" customFormat="1" ht="25.5" customHeight="1" x14ac:dyDescent="0.35"/>
    <row r="52" s="7" customFormat="1" ht="25.5" customHeight="1" x14ac:dyDescent="0.35"/>
    <row r="53" s="7" customFormat="1" ht="25.5" customHeight="1" x14ac:dyDescent="0.35"/>
    <row r="54" s="7" customFormat="1" ht="25.5" customHeight="1" x14ac:dyDescent="0.35"/>
    <row r="55" s="7" customFormat="1" ht="25.5" customHeight="1" x14ac:dyDescent="0.35"/>
    <row r="56" s="7" customFormat="1" ht="25.5" customHeight="1" x14ac:dyDescent="0.35"/>
    <row r="57" s="7" customFormat="1" ht="25.5" customHeight="1" x14ac:dyDescent="0.35"/>
    <row r="58" s="7" customFormat="1" ht="25.5" customHeight="1" x14ac:dyDescent="0.35"/>
    <row r="59" s="7" customFormat="1" ht="25.5" customHeight="1" x14ac:dyDescent="0.35"/>
    <row r="60" s="7" customFormat="1" ht="25.5" customHeight="1" x14ac:dyDescent="0.35"/>
    <row r="61" s="7" customFormat="1" ht="25.5" customHeight="1" x14ac:dyDescent="0.35"/>
    <row r="62" s="7" customFormat="1" ht="25.5" customHeight="1" x14ac:dyDescent="0.35"/>
    <row r="63" s="7" customFormat="1" ht="25.5" customHeight="1" x14ac:dyDescent="0.35"/>
    <row r="64" s="7" customFormat="1" ht="25.5" customHeight="1" x14ac:dyDescent="0.35"/>
    <row r="65" spans="1:4" s="7" customFormat="1" ht="25.5" customHeight="1" x14ac:dyDescent="0.35"/>
    <row r="66" spans="1:4" s="7" customFormat="1" ht="25.5" customHeight="1" x14ac:dyDescent="0.35"/>
    <row r="67" spans="1:4" s="7" customFormat="1" ht="25.5" customHeight="1" x14ac:dyDescent="0.35"/>
    <row r="68" spans="1:4" s="7" customFormat="1" ht="25.5" customHeight="1" x14ac:dyDescent="0.35"/>
    <row r="69" spans="1:4" s="7" customFormat="1" ht="25.5" customHeight="1" x14ac:dyDescent="0.35"/>
    <row r="70" spans="1:4" s="7" customFormat="1" x14ac:dyDescent="0.35"/>
    <row r="71" spans="1:4" s="7" customFormat="1" x14ac:dyDescent="0.35"/>
    <row r="72" spans="1:4" x14ac:dyDescent="0.25">
      <c r="A72" s="7"/>
      <c r="B72" s="7"/>
      <c r="C72" s="7"/>
      <c r="D72" s="7"/>
    </row>
    <row r="73" spans="1:4" x14ac:dyDescent="0.25">
      <c r="A73" s="7"/>
      <c r="B73" s="7"/>
      <c r="C73" s="7"/>
      <c r="D73" s="7"/>
    </row>
    <row r="74" spans="1:4" x14ac:dyDescent="0.25">
      <c r="A74" s="7"/>
      <c r="B74" s="7"/>
      <c r="C74" s="7"/>
      <c r="D74" s="7"/>
    </row>
  </sheetData>
  <mergeCells count="5">
    <mergeCell ref="E1:G1"/>
    <mergeCell ref="A14:F14"/>
    <mergeCell ref="E22:F22"/>
    <mergeCell ref="A16:F16"/>
    <mergeCell ref="A21:F21"/>
  </mergeCells>
  <dataValidations count="1">
    <dataValidation type="list" allowBlank="1" showInputMessage="1" showErrorMessage="1" sqref="A39:A71" xr:uid="{38F37E64-5F7E-42F8-8393-BDAEAC19A7A4}">
      <formula1>Liste1</formula1>
    </dataValidation>
  </dataValidations>
  <printOptions horizontalCentered="1" verticalCentered="1"/>
  <pageMargins left="0.23622047244094491" right="0.23622047244094491" top="0.74803149606299213" bottom="0.74803149606299213" header="0.31496062992125984" footer="0.31496062992125984"/>
  <pageSetup paperSize="9" scale="7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143AE1A-6EFA-4AE7-9966-A2C4E06C3CE1}">
          <x14:formula1>
            <xm:f>'Liste de produits types'!$A$156:$A$158</xm:f>
          </x14:formula1>
          <xm:sqref>E24:E38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C2D42"/>
    <pageSetUpPr fitToPage="1"/>
  </sheetPr>
  <dimension ref="A5:I42"/>
  <sheetViews>
    <sheetView showGridLines="0" topLeftCell="A38" zoomScale="85" zoomScaleNormal="85" workbookViewId="0">
      <selection activeCell="P11" sqref="P11"/>
    </sheetView>
  </sheetViews>
  <sheetFormatPr baseColWidth="10" defaultColWidth="8.7265625" defaultRowHeight="14.5" x14ac:dyDescent="0.35"/>
  <cols>
    <col min="1" max="256" width="11.453125" customWidth="1"/>
  </cols>
  <sheetData>
    <row r="5" spans="1:9" ht="18.5" x14ac:dyDescent="0.35">
      <c r="A5" s="3"/>
      <c r="B5" s="3"/>
      <c r="C5" s="3"/>
      <c r="D5" s="3"/>
      <c r="E5" s="3"/>
      <c r="F5" s="3"/>
      <c r="G5" s="3"/>
      <c r="H5" s="3"/>
      <c r="I5" s="3"/>
    </row>
    <row r="6" spans="1:9" ht="18.5" x14ac:dyDescent="0.35">
      <c r="A6" s="31"/>
      <c r="B6" s="31"/>
      <c r="C6" s="31"/>
      <c r="D6" s="31"/>
      <c r="E6" s="31"/>
      <c r="F6" s="31"/>
      <c r="G6" s="31"/>
      <c r="H6" s="31"/>
      <c r="I6" s="31"/>
    </row>
    <row r="7" spans="1:9" x14ac:dyDescent="0.35">
      <c r="A7" s="29"/>
      <c r="B7" s="29"/>
      <c r="C7" s="29"/>
      <c r="D7" s="29"/>
      <c r="E7" s="28"/>
      <c r="F7" s="28"/>
      <c r="G7" s="28"/>
      <c r="H7" s="28"/>
      <c r="I7" s="28"/>
    </row>
    <row r="9" spans="1:9" x14ac:dyDescent="0.35">
      <c r="A9" s="211"/>
      <c r="B9" s="211"/>
      <c r="C9" s="211"/>
      <c r="D9" s="211"/>
      <c r="E9" s="211"/>
      <c r="F9" s="211"/>
      <c r="G9" s="211"/>
      <c r="H9" s="211"/>
      <c r="I9" s="211"/>
    </row>
    <row r="10" spans="1:9" x14ac:dyDescent="0.35">
      <c r="A10" s="4"/>
      <c r="B10" s="4"/>
      <c r="C10" s="4"/>
      <c r="D10" s="4"/>
      <c r="E10" s="4"/>
      <c r="F10" s="4"/>
      <c r="G10" s="4"/>
      <c r="H10" s="4"/>
      <c r="I10" s="4"/>
    </row>
    <row r="11" spans="1:9" ht="45.75" customHeight="1" x14ac:dyDescent="0.35">
      <c r="A11" s="210"/>
      <c r="B11" s="210"/>
      <c r="C11" s="210"/>
      <c r="D11" s="210"/>
      <c r="E11" s="210"/>
      <c r="F11" s="210"/>
      <c r="G11" s="210"/>
      <c r="H11" s="210"/>
      <c r="I11" s="210"/>
    </row>
    <row r="12" spans="1:9" x14ac:dyDescent="0.35">
      <c r="A12" s="4"/>
      <c r="B12" s="4"/>
      <c r="C12" s="4"/>
      <c r="D12" s="4"/>
      <c r="E12" s="4"/>
      <c r="F12" s="4"/>
      <c r="G12" s="4"/>
      <c r="H12" s="4"/>
      <c r="I12" s="4"/>
    </row>
    <row r="13" spans="1:9" x14ac:dyDescent="0.35">
      <c r="A13" s="211"/>
      <c r="B13" s="211"/>
      <c r="C13" s="211"/>
      <c r="D13" s="211"/>
      <c r="E13" s="211"/>
      <c r="F13" s="211"/>
      <c r="G13" s="211"/>
      <c r="H13" s="211"/>
      <c r="I13" s="211"/>
    </row>
    <row r="14" spans="1:9" x14ac:dyDescent="0.35">
      <c r="A14" s="211"/>
      <c r="B14" s="211"/>
      <c r="C14" s="211"/>
      <c r="D14" s="211"/>
      <c r="E14" s="211"/>
      <c r="F14" s="211"/>
      <c r="G14" s="211"/>
      <c r="H14" s="211"/>
      <c r="I14" s="211"/>
    </row>
    <row r="15" spans="1:9" x14ac:dyDescent="0.35">
      <c r="A15" s="263"/>
      <c r="B15" s="263"/>
      <c r="C15" s="263"/>
      <c r="D15" s="263"/>
      <c r="E15" s="263"/>
      <c r="F15" s="263"/>
      <c r="G15" s="263"/>
      <c r="H15" s="263"/>
      <c r="I15" s="263"/>
    </row>
    <row r="16" spans="1:9" x14ac:dyDescent="0.35">
      <c r="A16" s="211"/>
      <c r="B16" s="211"/>
      <c r="C16" s="211"/>
      <c r="D16" s="211"/>
      <c r="E16" s="211"/>
      <c r="F16" s="211"/>
      <c r="G16" s="211"/>
      <c r="H16" s="211"/>
      <c r="I16" s="211"/>
    </row>
    <row r="17" spans="1:9" x14ac:dyDescent="0.35">
      <c r="A17" s="211"/>
      <c r="B17" s="211"/>
      <c r="C17" s="211"/>
      <c r="D17" s="211"/>
      <c r="E17" s="211"/>
      <c r="F17" s="211"/>
      <c r="G17" s="211"/>
      <c r="H17" s="211"/>
      <c r="I17" s="211"/>
    </row>
    <row r="18" spans="1:9" x14ac:dyDescent="0.35">
      <c r="A18" s="211"/>
      <c r="B18" s="211"/>
      <c r="C18" s="211"/>
      <c r="D18" s="211"/>
      <c r="E18" s="211"/>
      <c r="F18" s="211"/>
      <c r="G18" s="211"/>
      <c r="H18" s="211"/>
      <c r="I18" s="211"/>
    </row>
    <row r="19" spans="1:9" x14ac:dyDescent="0.35">
      <c r="A19" s="214"/>
      <c r="B19" s="214"/>
      <c r="C19" s="214"/>
      <c r="D19" s="214"/>
      <c r="E19" s="214"/>
      <c r="F19" s="214"/>
      <c r="G19" s="214"/>
      <c r="H19" s="214"/>
      <c r="I19" s="214"/>
    </row>
    <row r="20" spans="1:9" x14ac:dyDescent="0.35">
      <c r="A20" s="211"/>
      <c r="B20" s="211"/>
      <c r="C20" s="211"/>
      <c r="D20" s="211"/>
      <c r="E20" s="211"/>
      <c r="F20" s="211"/>
      <c r="G20" s="211"/>
      <c r="H20" s="211"/>
      <c r="I20" s="211"/>
    </row>
    <row r="21" spans="1:9" x14ac:dyDescent="0.35">
      <c r="A21" s="211"/>
      <c r="B21" s="211"/>
      <c r="C21" s="211"/>
      <c r="D21" s="211"/>
      <c r="E21" s="211"/>
      <c r="F21" s="211"/>
      <c r="G21" s="211"/>
      <c r="H21" s="211"/>
      <c r="I21" s="211"/>
    </row>
    <row r="22" spans="1:9" x14ac:dyDescent="0.35">
      <c r="A22" s="211"/>
      <c r="B22" s="211"/>
      <c r="C22" s="211"/>
      <c r="D22" s="211"/>
      <c r="E22" s="211"/>
      <c r="F22" s="211"/>
      <c r="G22" s="211"/>
      <c r="H22" s="211"/>
      <c r="I22" s="211"/>
    </row>
    <row r="23" spans="1:9" x14ac:dyDescent="0.35">
      <c r="A23" s="211"/>
      <c r="B23" s="211"/>
      <c r="C23" s="211"/>
      <c r="D23" s="211"/>
      <c r="E23" s="211"/>
      <c r="F23" s="211"/>
      <c r="G23" s="211"/>
      <c r="H23" s="211"/>
      <c r="I23" s="211"/>
    </row>
    <row r="24" spans="1:9" x14ac:dyDescent="0.35">
      <c r="A24" s="4"/>
      <c r="B24" s="4"/>
      <c r="C24" s="4"/>
      <c r="D24" s="4"/>
      <c r="E24" s="4"/>
      <c r="F24" s="4"/>
      <c r="G24" s="4"/>
      <c r="H24" s="4"/>
      <c r="I24" s="4"/>
    </row>
    <row r="25" spans="1:9" x14ac:dyDescent="0.35">
      <c r="A25" s="211"/>
      <c r="B25" s="211"/>
      <c r="C25" s="211"/>
      <c r="D25" s="211"/>
      <c r="E25" s="211"/>
      <c r="F25" s="211"/>
      <c r="G25" s="211"/>
      <c r="H25" s="211"/>
      <c r="I25" s="211"/>
    </row>
    <row r="26" spans="1:9" ht="29.25" customHeight="1" x14ac:dyDescent="0.35">
      <c r="A26" s="5"/>
      <c r="B26" s="5"/>
      <c r="C26" s="5"/>
      <c r="D26" s="5"/>
      <c r="E26" s="5"/>
      <c r="F26" s="5"/>
      <c r="G26" s="5"/>
      <c r="H26" s="5"/>
      <c r="I26" s="5"/>
    </row>
    <row r="27" spans="1:9" ht="60" customHeight="1" x14ac:dyDescent="0.35">
      <c r="A27" s="210"/>
      <c r="B27" s="210"/>
      <c r="C27" s="210"/>
      <c r="D27" s="210"/>
      <c r="E27" s="210"/>
      <c r="F27" s="210"/>
      <c r="G27" s="210"/>
      <c r="H27" s="210"/>
      <c r="I27" s="210"/>
    </row>
    <row r="28" spans="1:9" x14ac:dyDescent="0.35">
      <c r="A28" s="211"/>
      <c r="B28" s="211"/>
      <c r="C28" s="211"/>
      <c r="D28" s="211"/>
      <c r="E28" s="211"/>
      <c r="F28" s="211"/>
      <c r="G28" s="211"/>
      <c r="H28" s="211"/>
      <c r="I28" s="211"/>
    </row>
    <row r="29" spans="1:9" x14ac:dyDescent="0.35">
      <c r="A29" s="211"/>
      <c r="B29" s="211"/>
      <c r="C29" s="211"/>
      <c r="D29" s="211"/>
      <c r="E29" s="211"/>
      <c r="F29" s="211"/>
      <c r="G29" s="211"/>
      <c r="H29" s="211"/>
      <c r="I29" s="211"/>
    </row>
    <row r="30" spans="1:9" x14ac:dyDescent="0.35">
      <c r="A30" s="27"/>
    </row>
    <row r="31" spans="1:9" x14ac:dyDescent="0.35">
      <c r="A31" s="27"/>
    </row>
    <row r="32" spans="1:9" x14ac:dyDescent="0.35">
      <c r="A32" s="27"/>
    </row>
    <row r="33" spans="1:1" x14ac:dyDescent="0.35">
      <c r="A33" s="27"/>
    </row>
    <row r="34" spans="1:1" x14ac:dyDescent="0.35">
      <c r="A34" s="27"/>
    </row>
    <row r="35" spans="1:1" x14ac:dyDescent="0.35">
      <c r="A35" s="27"/>
    </row>
    <row r="36" spans="1:1" x14ac:dyDescent="0.35">
      <c r="A36" s="27"/>
    </row>
    <row r="37" spans="1:1" x14ac:dyDescent="0.35">
      <c r="A37" s="27"/>
    </row>
    <row r="38" spans="1:1" x14ac:dyDescent="0.35">
      <c r="A38" s="27"/>
    </row>
    <row r="39" spans="1:1" x14ac:dyDescent="0.35">
      <c r="A39" s="27"/>
    </row>
    <row r="40" spans="1:1" x14ac:dyDescent="0.35">
      <c r="A40" s="27"/>
    </row>
    <row r="41" spans="1:1" x14ac:dyDescent="0.35">
      <c r="A41" s="27"/>
    </row>
    <row r="42" spans="1:1" x14ac:dyDescent="0.35">
      <c r="A42" s="27"/>
    </row>
  </sheetData>
  <mergeCells count="17">
    <mergeCell ref="A29:I29"/>
    <mergeCell ref="A19:I19"/>
    <mergeCell ref="A20:I20"/>
    <mergeCell ref="A21:I21"/>
    <mergeCell ref="A22:I22"/>
    <mergeCell ref="A25:I25"/>
    <mergeCell ref="A17:I17"/>
    <mergeCell ref="A18:I18"/>
    <mergeCell ref="A27:I27"/>
    <mergeCell ref="A28:I28"/>
    <mergeCell ref="A23:I23"/>
    <mergeCell ref="A16:I16"/>
    <mergeCell ref="A11:I11"/>
    <mergeCell ref="A9:I9"/>
    <mergeCell ref="A13:I13"/>
    <mergeCell ref="A14:I14"/>
    <mergeCell ref="A15:I15"/>
  </mergeCells>
  <pageMargins left="0.70866141732283472" right="0.70866141732283472" top="0.74803149606299213" bottom="0.74803149606299213" header="0.31496062992125984" footer="0.31496062992125984"/>
  <pageSetup paperSize="9" scale="84" fitToHeight="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07DFF"/>
  </sheetPr>
  <dimension ref="A1:E171"/>
  <sheetViews>
    <sheetView showGridLines="0" topLeftCell="A100" zoomScale="115" zoomScaleNormal="115" workbookViewId="0">
      <selection activeCell="C111" sqref="C111"/>
    </sheetView>
  </sheetViews>
  <sheetFormatPr baseColWidth="10" defaultColWidth="8.7265625" defaultRowHeight="14.5" x14ac:dyDescent="0.35"/>
  <cols>
    <col min="1" max="1" width="46.08984375" customWidth="1"/>
    <col min="2" max="2" width="19.6328125" customWidth="1"/>
    <col min="3" max="3" width="37.81640625" bestFit="1" customWidth="1"/>
    <col min="4" max="4" width="21" customWidth="1"/>
    <col min="5" max="5" width="17.54296875" customWidth="1"/>
    <col min="6" max="256" width="11.453125" customWidth="1"/>
  </cols>
  <sheetData>
    <row r="1" spans="1:5" ht="30.5" customHeight="1" x14ac:dyDescent="0.35">
      <c r="A1" s="48" t="s">
        <v>4</v>
      </c>
      <c r="B1" s="48" t="s">
        <v>14</v>
      </c>
      <c r="C1" s="48" t="s">
        <v>15</v>
      </c>
      <c r="D1" s="48" t="s">
        <v>16</v>
      </c>
      <c r="E1" s="48" t="s">
        <v>66</v>
      </c>
    </row>
    <row r="2" spans="1:5" x14ac:dyDescent="0.35">
      <c r="A2" s="144" t="s">
        <v>283</v>
      </c>
      <c r="B2" s="207" t="s">
        <v>284</v>
      </c>
      <c r="C2" s="208" t="s">
        <v>281</v>
      </c>
      <c r="D2" s="209" t="s">
        <v>98</v>
      </c>
      <c r="E2" s="133" t="s">
        <v>76</v>
      </c>
    </row>
    <row r="3" spans="1:5" x14ac:dyDescent="0.35">
      <c r="A3" s="184" t="s">
        <v>67</v>
      </c>
      <c r="B3" s="126" t="s">
        <v>68</v>
      </c>
      <c r="C3" s="126" t="s">
        <v>69</v>
      </c>
      <c r="D3" s="127" t="s">
        <v>70</v>
      </c>
      <c r="E3" s="183" t="s">
        <v>71</v>
      </c>
    </row>
    <row r="4" spans="1:5" x14ac:dyDescent="0.35">
      <c r="A4" s="184" t="s">
        <v>174</v>
      </c>
      <c r="B4" s="126" t="s">
        <v>68</v>
      </c>
      <c r="C4" s="126" t="s">
        <v>69</v>
      </c>
      <c r="D4" s="127" t="s">
        <v>70</v>
      </c>
      <c r="E4" s="183" t="s">
        <v>71</v>
      </c>
    </row>
    <row r="5" spans="1:5" ht="25" x14ac:dyDescent="0.35">
      <c r="A5" s="188" t="s">
        <v>72</v>
      </c>
      <c r="B5" s="129" t="s">
        <v>73</v>
      </c>
      <c r="C5" s="129" t="s">
        <v>233</v>
      </c>
      <c r="D5" s="130" t="s">
        <v>75</v>
      </c>
      <c r="E5" s="187" t="s">
        <v>76</v>
      </c>
    </row>
    <row r="6" spans="1:5" ht="25" x14ac:dyDescent="0.35">
      <c r="A6" s="191" t="s">
        <v>77</v>
      </c>
      <c r="B6" s="129" t="s">
        <v>73</v>
      </c>
      <c r="C6" s="129" t="s">
        <v>233</v>
      </c>
      <c r="D6" s="130" t="s">
        <v>75</v>
      </c>
      <c r="E6" s="190" t="s">
        <v>78</v>
      </c>
    </row>
    <row r="7" spans="1:5" x14ac:dyDescent="0.35">
      <c r="A7" s="184" t="s">
        <v>79</v>
      </c>
      <c r="B7" s="126" t="s">
        <v>68</v>
      </c>
      <c r="C7" s="126" t="s">
        <v>69</v>
      </c>
      <c r="D7" s="127" t="s">
        <v>70</v>
      </c>
      <c r="E7" s="183" t="s">
        <v>71</v>
      </c>
    </row>
    <row r="8" spans="1:5" ht="25" x14ac:dyDescent="0.35">
      <c r="A8" s="191" t="s">
        <v>80</v>
      </c>
      <c r="B8" s="129" t="s">
        <v>73</v>
      </c>
      <c r="C8" s="129" t="s">
        <v>233</v>
      </c>
      <c r="D8" s="130" t="s">
        <v>75</v>
      </c>
      <c r="E8" s="190" t="s">
        <v>78</v>
      </c>
    </row>
    <row r="9" spans="1:5" x14ac:dyDescent="0.35">
      <c r="A9" s="188" t="s">
        <v>81</v>
      </c>
      <c r="B9" s="129" t="s">
        <v>82</v>
      </c>
      <c r="C9" s="129" t="s">
        <v>83</v>
      </c>
      <c r="D9" s="152" t="s">
        <v>84</v>
      </c>
      <c r="E9" s="187" t="s">
        <v>76</v>
      </c>
    </row>
    <row r="10" spans="1:5" x14ac:dyDescent="0.35">
      <c r="A10" s="188" t="s">
        <v>85</v>
      </c>
      <c r="B10" s="129" t="s">
        <v>82</v>
      </c>
      <c r="C10" s="129" t="s">
        <v>83</v>
      </c>
      <c r="D10" s="152" t="s">
        <v>84</v>
      </c>
      <c r="E10" s="187" t="s">
        <v>76</v>
      </c>
    </row>
    <row r="11" spans="1:5" x14ac:dyDescent="0.35">
      <c r="A11" s="188" t="s">
        <v>86</v>
      </c>
      <c r="B11" s="129" t="s">
        <v>82</v>
      </c>
      <c r="C11" s="129" t="s">
        <v>83</v>
      </c>
      <c r="D11" s="152" t="s">
        <v>84</v>
      </c>
      <c r="E11" s="187" t="s">
        <v>76</v>
      </c>
    </row>
    <row r="12" spans="1:5" x14ac:dyDescent="0.35">
      <c r="A12" s="184" t="s">
        <v>238</v>
      </c>
      <c r="B12" s="126" t="s">
        <v>68</v>
      </c>
      <c r="C12" s="126" t="s">
        <v>69</v>
      </c>
      <c r="D12" s="127" t="s">
        <v>70</v>
      </c>
      <c r="E12" s="183" t="s">
        <v>71</v>
      </c>
    </row>
    <row r="13" spans="1:5" ht="25" x14ac:dyDescent="0.35">
      <c r="A13" s="188" t="s">
        <v>237</v>
      </c>
      <c r="B13" s="129" t="s">
        <v>73</v>
      </c>
      <c r="C13" s="129" t="s">
        <v>74</v>
      </c>
      <c r="D13" s="131" t="s">
        <v>70</v>
      </c>
      <c r="E13" s="187" t="s">
        <v>76</v>
      </c>
    </row>
    <row r="14" spans="1:5" x14ac:dyDescent="0.35">
      <c r="A14" s="184" t="s">
        <v>175</v>
      </c>
      <c r="B14" s="126" t="s">
        <v>68</v>
      </c>
      <c r="C14" s="126" t="s">
        <v>69</v>
      </c>
      <c r="D14" s="127" t="s">
        <v>70</v>
      </c>
      <c r="E14" s="183" t="s">
        <v>71</v>
      </c>
    </row>
    <row r="15" spans="1:5" ht="25" x14ac:dyDescent="0.35">
      <c r="A15" s="128" t="s">
        <v>87</v>
      </c>
      <c r="B15" s="129" t="s">
        <v>73</v>
      </c>
      <c r="C15" s="129" t="s">
        <v>74</v>
      </c>
      <c r="D15" s="130" t="s">
        <v>75</v>
      </c>
      <c r="E15" s="187" t="s">
        <v>76</v>
      </c>
    </row>
    <row r="16" spans="1:5" ht="25" x14ac:dyDescent="0.35">
      <c r="A16" s="194" t="s">
        <v>88</v>
      </c>
      <c r="B16" s="129" t="s">
        <v>73</v>
      </c>
      <c r="C16" s="129" t="s">
        <v>74</v>
      </c>
      <c r="D16" s="130" t="s">
        <v>75</v>
      </c>
      <c r="E16" s="193" t="s">
        <v>89</v>
      </c>
    </row>
    <row r="17" spans="1:5" ht="25" x14ac:dyDescent="0.35">
      <c r="A17" s="132" t="s">
        <v>176</v>
      </c>
      <c r="B17" s="129" t="s">
        <v>73</v>
      </c>
      <c r="C17" s="129" t="s">
        <v>74</v>
      </c>
      <c r="D17" s="130" t="s">
        <v>75</v>
      </c>
      <c r="E17" s="133" t="s">
        <v>90</v>
      </c>
    </row>
    <row r="18" spans="1:5" ht="25" x14ac:dyDescent="0.35">
      <c r="A18" s="194" t="s">
        <v>91</v>
      </c>
      <c r="B18" s="129" t="s">
        <v>73</v>
      </c>
      <c r="C18" s="129" t="s">
        <v>74</v>
      </c>
      <c r="D18" s="130" t="s">
        <v>75</v>
      </c>
      <c r="E18" s="193" t="s">
        <v>89</v>
      </c>
    </row>
    <row r="19" spans="1:5" ht="25" x14ac:dyDescent="0.35">
      <c r="A19" s="194" t="s">
        <v>92</v>
      </c>
      <c r="B19" s="129" t="s">
        <v>73</v>
      </c>
      <c r="C19" s="129" t="s">
        <v>74</v>
      </c>
      <c r="D19" s="130" t="s">
        <v>75</v>
      </c>
      <c r="E19" s="193" t="s">
        <v>89</v>
      </c>
    </row>
    <row r="20" spans="1:5" x14ac:dyDescent="0.35">
      <c r="A20" s="184" t="s">
        <v>71</v>
      </c>
      <c r="B20" s="126" t="s">
        <v>68</v>
      </c>
      <c r="C20" s="126" t="s">
        <v>69</v>
      </c>
      <c r="D20" s="127" t="s">
        <v>70</v>
      </c>
      <c r="E20" s="183" t="s">
        <v>71</v>
      </c>
    </row>
    <row r="21" spans="1:5" ht="25" x14ac:dyDescent="0.35">
      <c r="A21" s="188" t="s">
        <v>93</v>
      </c>
      <c r="B21" s="129" t="s">
        <v>73</v>
      </c>
      <c r="C21" s="129" t="s">
        <v>74</v>
      </c>
      <c r="D21" s="131" t="s">
        <v>70</v>
      </c>
      <c r="E21" s="187" t="s">
        <v>76</v>
      </c>
    </row>
    <row r="22" spans="1:5" ht="25" x14ac:dyDescent="0.35">
      <c r="A22" s="191" t="s">
        <v>94</v>
      </c>
      <c r="B22" s="129" t="s">
        <v>73</v>
      </c>
      <c r="C22" s="129" t="s">
        <v>74</v>
      </c>
      <c r="D22" s="131" t="s">
        <v>70</v>
      </c>
      <c r="E22" s="190" t="s">
        <v>78</v>
      </c>
    </row>
    <row r="23" spans="1:5" ht="25" x14ac:dyDescent="0.35">
      <c r="A23" s="191" t="s">
        <v>95</v>
      </c>
      <c r="B23" s="129" t="s">
        <v>73</v>
      </c>
      <c r="C23" s="129" t="s">
        <v>74</v>
      </c>
      <c r="D23" s="131" t="s">
        <v>70</v>
      </c>
      <c r="E23" s="190" t="s">
        <v>78</v>
      </c>
    </row>
    <row r="24" spans="1:5" ht="25" x14ac:dyDescent="0.35">
      <c r="A24" s="191" t="s">
        <v>96</v>
      </c>
      <c r="B24" s="129" t="s">
        <v>73</v>
      </c>
      <c r="C24" s="129" t="s">
        <v>74</v>
      </c>
      <c r="D24" s="131" t="s">
        <v>70</v>
      </c>
      <c r="E24" s="190" t="s">
        <v>78</v>
      </c>
    </row>
    <row r="25" spans="1:5" ht="25" x14ac:dyDescent="0.35">
      <c r="A25" s="191" t="s">
        <v>97</v>
      </c>
      <c r="B25" s="129" t="s">
        <v>73</v>
      </c>
      <c r="C25" s="129" t="s">
        <v>74</v>
      </c>
      <c r="D25" s="131" t="s">
        <v>70</v>
      </c>
      <c r="E25" s="190" t="s">
        <v>78</v>
      </c>
    </row>
    <row r="26" spans="1:5" x14ac:dyDescent="0.35">
      <c r="A26" s="184" t="s">
        <v>177</v>
      </c>
      <c r="B26" s="126" t="s">
        <v>68</v>
      </c>
      <c r="C26" s="126" t="s">
        <v>69</v>
      </c>
      <c r="D26" s="127" t="s">
        <v>70</v>
      </c>
      <c r="E26" s="183" t="s">
        <v>71</v>
      </c>
    </row>
    <row r="27" spans="1:5" ht="25" x14ac:dyDescent="0.35">
      <c r="A27" s="188" t="s">
        <v>178</v>
      </c>
      <c r="B27" s="129" t="s">
        <v>73</v>
      </c>
      <c r="C27" s="129" t="s">
        <v>74</v>
      </c>
      <c r="D27" s="134" t="s">
        <v>98</v>
      </c>
      <c r="E27" s="189" t="s">
        <v>76</v>
      </c>
    </row>
    <row r="28" spans="1:5" x14ac:dyDescent="0.35">
      <c r="A28" s="135" t="s">
        <v>99</v>
      </c>
      <c r="B28" s="129" t="s">
        <v>100</v>
      </c>
      <c r="C28" s="129" t="s">
        <v>101</v>
      </c>
      <c r="D28" s="136" t="s">
        <v>98</v>
      </c>
      <c r="E28" s="137" t="s">
        <v>103</v>
      </c>
    </row>
    <row r="29" spans="1:5" x14ac:dyDescent="0.35">
      <c r="A29" s="135" t="s">
        <v>179</v>
      </c>
      <c r="B29" s="129" t="s">
        <v>100</v>
      </c>
      <c r="C29" s="129" t="s">
        <v>101</v>
      </c>
      <c r="D29" s="136" t="s">
        <v>98</v>
      </c>
      <c r="E29" s="137" t="s">
        <v>103</v>
      </c>
    </row>
    <row r="30" spans="1:5" ht="25" x14ac:dyDescent="0.35">
      <c r="A30" s="138" t="s">
        <v>104</v>
      </c>
      <c r="B30" s="129" t="s">
        <v>73</v>
      </c>
      <c r="C30" s="129" t="s">
        <v>74</v>
      </c>
      <c r="D30" s="134" t="s">
        <v>98</v>
      </c>
      <c r="E30" s="139" t="s">
        <v>105</v>
      </c>
    </row>
    <row r="31" spans="1:5" x14ac:dyDescent="0.35">
      <c r="A31" s="184" t="s">
        <v>180</v>
      </c>
      <c r="B31" s="126" t="s">
        <v>68</v>
      </c>
      <c r="C31" s="126" t="s">
        <v>69</v>
      </c>
      <c r="D31" s="127" t="s">
        <v>70</v>
      </c>
      <c r="E31" s="183" t="s">
        <v>71</v>
      </c>
    </row>
    <row r="32" spans="1:5" ht="25" x14ac:dyDescent="0.35">
      <c r="A32" s="194" t="s">
        <v>234</v>
      </c>
      <c r="B32" s="129" t="s">
        <v>73</v>
      </c>
      <c r="C32" s="129" t="s">
        <v>74</v>
      </c>
      <c r="D32" s="130" t="s">
        <v>75</v>
      </c>
      <c r="E32" s="193" t="s">
        <v>89</v>
      </c>
    </row>
    <row r="33" spans="1:5" x14ac:dyDescent="0.35">
      <c r="A33" s="185" t="s">
        <v>181</v>
      </c>
      <c r="B33" s="129" t="s">
        <v>82</v>
      </c>
      <c r="C33" s="129" t="s">
        <v>83</v>
      </c>
      <c r="D33" s="152" t="s">
        <v>84</v>
      </c>
      <c r="E33" s="183" t="s">
        <v>71</v>
      </c>
    </row>
    <row r="34" spans="1:5" x14ac:dyDescent="0.35">
      <c r="A34" s="192" t="s">
        <v>182</v>
      </c>
      <c r="B34" s="129" t="s">
        <v>82</v>
      </c>
      <c r="C34" s="129" t="s">
        <v>83</v>
      </c>
      <c r="D34" s="152" t="s">
        <v>84</v>
      </c>
      <c r="E34" s="190" t="s">
        <v>78</v>
      </c>
    </row>
    <row r="35" spans="1:5" x14ac:dyDescent="0.35">
      <c r="A35" s="192" t="s">
        <v>106</v>
      </c>
      <c r="B35" s="129" t="s">
        <v>82</v>
      </c>
      <c r="C35" s="129" t="s">
        <v>83</v>
      </c>
      <c r="D35" s="152" t="s">
        <v>84</v>
      </c>
      <c r="E35" s="190" t="s">
        <v>78</v>
      </c>
    </row>
    <row r="36" spans="1:5" x14ac:dyDescent="0.35">
      <c r="A36" s="192" t="s">
        <v>183</v>
      </c>
      <c r="B36" s="129" t="s">
        <v>82</v>
      </c>
      <c r="C36" s="129" t="s">
        <v>83</v>
      </c>
      <c r="D36" s="152" t="s">
        <v>84</v>
      </c>
      <c r="E36" s="190" t="s">
        <v>78</v>
      </c>
    </row>
    <row r="37" spans="1:5" x14ac:dyDescent="0.35">
      <c r="A37" s="132" t="s">
        <v>184</v>
      </c>
      <c r="B37" s="129" t="s">
        <v>82</v>
      </c>
      <c r="C37" s="129" t="s">
        <v>83</v>
      </c>
      <c r="D37" s="152" t="s">
        <v>84</v>
      </c>
      <c r="E37" s="133" t="s">
        <v>90</v>
      </c>
    </row>
    <row r="38" spans="1:5" x14ac:dyDescent="0.35">
      <c r="A38" s="132" t="s">
        <v>107</v>
      </c>
      <c r="B38" s="129" t="s">
        <v>82</v>
      </c>
      <c r="C38" s="129" t="s">
        <v>83</v>
      </c>
      <c r="D38" s="152" t="s">
        <v>84</v>
      </c>
      <c r="E38" s="133" t="s">
        <v>90</v>
      </c>
    </row>
    <row r="39" spans="1:5" x14ac:dyDescent="0.35">
      <c r="A39" s="140" t="s">
        <v>108</v>
      </c>
      <c r="B39" s="129" t="s">
        <v>109</v>
      </c>
      <c r="C39" s="129" t="s">
        <v>110</v>
      </c>
      <c r="D39" s="131" t="s">
        <v>70</v>
      </c>
      <c r="E39" s="133" t="s">
        <v>90</v>
      </c>
    </row>
    <row r="40" spans="1:5" ht="25" x14ac:dyDescent="0.35">
      <c r="A40" s="141" t="s">
        <v>185</v>
      </c>
      <c r="B40" s="129" t="s">
        <v>73</v>
      </c>
      <c r="C40" s="129" t="s">
        <v>74</v>
      </c>
      <c r="D40" s="130" t="s">
        <v>75</v>
      </c>
      <c r="E40" s="142" t="s">
        <v>102</v>
      </c>
    </row>
    <row r="41" spans="1:5" x14ac:dyDescent="0.35">
      <c r="A41" s="132" t="s">
        <v>186</v>
      </c>
      <c r="B41" s="129" t="s">
        <v>109</v>
      </c>
      <c r="C41" s="129" t="s">
        <v>110</v>
      </c>
      <c r="D41" s="131" t="s">
        <v>70</v>
      </c>
      <c r="E41" s="133" t="s">
        <v>90</v>
      </c>
    </row>
    <row r="42" spans="1:5" x14ac:dyDescent="0.35">
      <c r="A42" s="185" t="s">
        <v>111</v>
      </c>
      <c r="B42" s="129" t="s">
        <v>82</v>
      </c>
      <c r="C42" s="129" t="s">
        <v>83</v>
      </c>
      <c r="D42" s="152" t="s">
        <v>84</v>
      </c>
      <c r="E42" s="183" t="s">
        <v>71</v>
      </c>
    </row>
    <row r="43" spans="1:5" ht="25" x14ac:dyDescent="0.35">
      <c r="A43" s="188" t="s">
        <v>112</v>
      </c>
      <c r="B43" s="129" t="s">
        <v>73</v>
      </c>
      <c r="C43" s="129" t="s">
        <v>74</v>
      </c>
      <c r="D43" s="134" t="s">
        <v>98</v>
      </c>
      <c r="E43" s="189" t="s">
        <v>76</v>
      </c>
    </row>
    <row r="44" spans="1:5" x14ac:dyDescent="0.35">
      <c r="A44" s="135" t="s">
        <v>113</v>
      </c>
      <c r="B44" s="129" t="s">
        <v>100</v>
      </c>
      <c r="C44" s="129" t="s">
        <v>101</v>
      </c>
      <c r="D44" s="143" t="s">
        <v>70</v>
      </c>
      <c r="E44" s="137" t="s">
        <v>103</v>
      </c>
    </row>
    <row r="45" spans="1:5" x14ac:dyDescent="0.35">
      <c r="A45" s="144" t="s">
        <v>114</v>
      </c>
      <c r="B45" s="129" t="s">
        <v>115</v>
      </c>
      <c r="C45" s="129" t="s">
        <v>116</v>
      </c>
      <c r="D45" s="145" t="s">
        <v>70</v>
      </c>
      <c r="E45" s="146" t="s">
        <v>90</v>
      </c>
    </row>
    <row r="46" spans="1:5" ht="25" x14ac:dyDescent="0.35">
      <c r="A46" s="194" t="s">
        <v>117</v>
      </c>
      <c r="B46" s="129" t="s">
        <v>73</v>
      </c>
      <c r="C46" s="129" t="s">
        <v>74</v>
      </c>
      <c r="D46" s="130" t="s">
        <v>75</v>
      </c>
      <c r="E46" s="193" t="s">
        <v>89</v>
      </c>
    </row>
    <row r="47" spans="1:5" ht="25" x14ac:dyDescent="0.35">
      <c r="A47" s="194" t="s">
        <v>118</v>
      </c>
      <c r="B47" s="129" t="s">
        <v>73</v>
      </c>
      <c r="C47" s="129" t="s">
        <v>74</v>
      </c>
      <c r="D47" s="130" t="s">
        <v>75</v>
      </c>
      <c r="E47" s="193" t="s">
        <v>89</v>
      </c>
    </row>
    <row r="48" spans="1:5" ht="25" x14ac:dyDescent="0.35">
      <c r="A48" s="194" t="s">
        <v>187</v>
      </c>
      <c r="B48" s="129" t="s">
        <v>73</v>
      </c>
      <c r="C48" s="129" t="s">
        <v>74</v>
      </c>
      <c r="D48" s="131" t="s">
        <v>70</v>
      </c>
      <c r="E48" s="195" t="s">
        <v>89</v>
      </c>
    </row>
    <row r="49" spans="1:5" ht="25" x14ac:dyDescent="0.35">
      <c r="A49" s="188" t="s">
        <v>119</v>
      </c>
      <c r="B49" s="129" t="s">
        <v>73</v>
      </c>
      <c r="C49" s="129" t="s">
        <v>74</v>
      </c>
      <c r="D49" s="131" t="s">
        <v>70</v>
      </c>
      <c r="E49" s="187" t="s">
        <v>76</v>
      </c>
    </row>
    <row r="50" spans="1:5" ht="25" x14ac:dyDescent="0.35">
      <c r="A50" s="125" t="s">
        <v>120</v>
      </c>
      <c r="B50" s="129" t="s">
        <v>121</v>
      </c>
      <c r="C50" s="129" t="s">
        <v>122</v>
      </c>
      <c r="D50" s="134" t="s">
        <v>98</v>
      </c>
      <c r="E50" s="137" t="s">
        <v>103</v>
      </c>
    </row>
    <row r="51" spans="1:5" ht="25" x14ac:dyDescent="0.35">
      <c r="A51" s="194" t="s">
        <v>188</v>
      </c>
      <c r="B51" s="129" t="s">
        <v>73</v>
      </c>
      <c r="C51" s="129" t="s">
        <v>74</v>
      </c>
      <c r="D51" s="130" t="s">
        <v>75</v>
      </c>
      <c r="E51" s="193" t="s">
        <v>89</v>
      </c>
    </row>
    <row r="52" spans="1:5" ht="25" x14ac:dyDescent="0.35">
      <c r="A52" s="194" t="s">
        <v>189</v>
      </c>
      <c r="B52" s="129" t="s">
        <v>73</v>
      </c>
      <c r="C52" s="129" t="s">
        <v>74</v>
      </c>
      <c r="D52" s="130" t="s">
        <v>75</v>
      </c>
      <c r="E52" s="193" t="s">
        <v>89</v>
      </c>
    </row>
    <row r="53" spans="1:5" ht="25" x14ac:dyDescent="0.35">
      <c r="A53" s="188" t="s">
        <v>190</v>
      </c>
      <c r="B53" s="129" t="s">
        <v>73</v>
      </c>
      <c r="C53" s="129" t="s">
        <v>74</v>
      </c>
      <c r="D53" s="130" t="s">
        <v>75</v>
      </c>
      <c r="E53" s="187" t="s">
        <v>76</v>
      </c>
    </row>
    <row r="54" spans="1:5" x14ac:dyDescent="0.35">
      <c r="A54" s="144" t="s">
        <v>123</v>
      </c>
      <c r="B54" s="129" t="s">
        <v>115</v>
      </c>
      <c r="C54" s="129" t="s">
        <v>116</v>
      </c>
      <c r="D54" s="145" t="s">
        <v>70</v>
      </c>
      <c r="E54" s="146" t="s">
        <v>90</v>
      </c>
    </row>
    <row r="55" spans="1:5" x14ac:dyDescent="0.35">
      <c r="A55" s="141" t="s">
        <v>191</v>
      </c>
      <c r="B55" s="129" t="s">
        <v>82</v>
      </c>
      <c r="C55" s="129" t="s">
        <v>83</v>
      </c>
      <c r="D55" s="152" t="s">
        <v>84</v>
      </c>
      <c r="E55" s="142" t="s">
        <v>102</v>
      </c>
    </row>
    <row r="56" spans="1:5" ht="25" x14ac:dyDescent="0.35">
      <c r="A56" s="194" t="s">
        <v>124</v>
      </c>
      <c r="B56" s="129" t="s">
        <v>73</v>
      </c>
      <c r="C56" s="129" t="s">
        <v>74</v>
      </c>
      <c r="D56" s="130" t="s">
        <v>75</v>
      </c>
      <c r="E56" s="193" t="s">
        <v>89</v>
      </c>
    </row>
    <row r="57" spans="1:5" x14ac:dyDescent="0.35">
      <c r="A57" s="184" t="s">
        <v>125</v>
      </c>
      <c r="B57" s="126" t="s">
        <v>68</v>
      </c>
      <c r="C57" s="126" t="s">
        <v>69</v>
      </c>
      <c r="D57" s="147" t="s">
        <v>75</v>
      </c>
      <c r="E57" s="183" t="s">
        <v>71</v>
      </c>
    </row>
    <row r="58" spans="1:5" x14ac:dyDescent="0.35">
      <c r="A58" s="188" t="s">
        <v>126</v>
      </c>
      <c r="B58" s="129" t="s">
        <v>82</v>
      </c>
      <c r="C58" s="129" t="s">
        <v>83</v>
      </c>
      <c r="D58" s="152" t="s">
        <v>84</v>
      </c>
      <c r="E58" s="187" t="s">
        <v>76</v>
      </c>
    </row>
    <row r="59" spans="1:5" x14ac:dyDescent="0.35">
      <c r="A59" s="185" t="s">
        <v>127</v>
      </c>
      <c r="B59" s="129" t="s">
        <v>82</v>
      </c>
      <c r="C59" s="129" t="s">
        <v>83</v>
      </c>
      <c r="D59" s="152" t="s">
        <v>84</v>
      </c>
      <c r="E59" s="183" t="s">
        <v>71</v>
      </c>
    </row>
    <row r="60" spans="1:5" x14ac:dyDescent="0.35">
      <c r="A60" s="192" t="s">
        <v>128</v>
      </c>
      <c r="B60" s="129" t="s">
        <v>82</v>
      </c>
      <c r="C60" s="129" t="s">
        <v>83</v>
      </c>
      <c r="D60" s="152" t="s">
        <v>84</v>
      </c>
      <c r="E60" s="190" t="s">
        <v>78</v>
      </c>
    </row>
    <row r="61" spans="1:5" x14ac:dyDescent="0.35">
      <c r="A61" s="141" t="s">
        <v>192</v>
      </c>
      <c r="B61" s="129" t="s">
        <v>82</v>
      </c>
      <c r="C61" s="129" t="s">
        <v>83</v>
      </c>
      <c r="D61" s="152" t="s">
        <v>84</v>
      </c>
      <c r="E61" s="142" t="s">
        <v>102</v>
      </c>
    </row>
    <row r="62" spans="1:5" ht="25" x14ac:dyDescent="0.35">
      <c r="A62" s="194" t="s">
        <v>193</v>
      </c>
      <c r="B62" s="129" t="s">
        <v>73</v>
      </c>
      <c r="C62" s="129" t="s">
        <v>74</v>
      </c>
      <c r="D62" s="130" t="s">
        <v>75</v>
      </c>
      <c r="E62" s="193" t="s">
        <v>89</v>
      </c>
    </row>
    <row r="63" spans="1:5" ht="25" x14ac:dyDescent="0.35">
      <c r="A63" s="141" t="s">
        <v>194</v>
      </c>
      <c r="B63" s="129" t="s">
        <v>73</v>
      </c>
      <c r="C63" s="129" t="s">
        <v>74</v>
      </c>
      <c r="D63" s="131" t="s">
        <v>70</v>
      </c>
      <c r="E63" s="142" t="s">
        <v>102</v>
      </c>
    </row>
    <row r="64" spans="1:5" ht="25" x14ac:dyDescent="0.35">
      <c r="A64" s="192" t="s">
        <v>195</v>
      </c>
      <c r="B64" s="129" t="s">
        <v>73</v>
      </c>
      <c r="C64" s="129" t="s">
        <v>74</v>
      </c>
      <c r="D64" s="134" t="s">
        <v>98</v>
      </c>
      <c r="E64" s="190" t="s">
        <v>78</v>
      </c>
    </row>
    <row r="65" spans="1:5" ht="25" x14ac:dyDescent="0.35">
      <c r="A65" s="192" t="s">
        <v>196</v>
      </c>
      <c r="B65" s="129" t="s">
        <v>73</v>
      </c>
      <c r="C65" s="129" t="s">
        <v>74</v>
      </c>
      <c r="D65" s="134" t="s">
        <v>98</v>
      </c>
      <c r="E65" s="190" t="s">
        <v>78</v>
      </c>
    </row>
    <row r="66" spans="1:5" x14ac:dyDescent="0.35">
      <c r="A66" s="135" t="s">
        <v>197</v>
      </c>
      <c r="B66" s="129" t="s">
        <v>100</v>
      </c>
      <c r="C66" s="129" t="s">
        <v>101</v>
      </c>
      <c r="D66" s="136" t="s">
        <v>98</v>
      </c>
      <c r="E66" s="137" t="s">
        <v>103</v>
      </c>
    </row>
    <row r="67" spans="1:5" x14ac:dyDescent="0.35">
      <c r="A67" s="144" t="s">
        <v>198</v>
      </c>
      <c r="B67" s="129" t="s">
        <v>115</v>
      </c>
      <c r="C67" s="129" t="s">
        <v>116</v>
      </c>
      <c r="D67" s="148" t="s">
        <v>75</v>
      </c>
      <c r="E67" s="146" t="s">
        <v>90</v>
      </c>
    </row>
    <row r="68" spans="1:5" x14ac:dyDescent="0.35">
      <c r="A68" s="135" t="s">
        <v>129</v>
      </c>
      <c r="B68" s="129" t="s">
        <v>130</v>
      </c>
      <c r="C68" s="129" t="s">
        <v>17</v>
      </c>
      <c r="D68" s="134" t="s">
        <v>98</v>
      </c>
      <c r="E68" s="137" t="s">
        <v>103</v>
      </c>
    </row>
    <row r="69" spans="1:5" x14ac:dyDescent="0.35">
      <c r="A69" s="135" t="s">
        <v>131</v>
      </c>
      <c r="B69" s="129" t="s">
        <v>130</v>
      </c>
      <c r="C69" s="129" t="s">
        <v>17</v>
      </c>
      <c r="D69" s="134" t="s">
        <v>98</v>
      </c>
      <c r="E69" s="137" t="s">
        <v>103</v>
      </c>
    </row>
    <row r="70" spans="1:5" ht="25" x14ac:dyDescent="0.35">
      <c r="A70" s="191" t="s">
        <v>199</v>
      </c>
      <c r="B70" s="129" t="s">
        <v>73</v>
      </c>
      <c r="C70" s="129" t="s">
        <v>74</v>
      </c>
      <c r="D70" s="130" t="s">
        <v>75</v>
      </c>
      <c r="E70" s="190" t="s">
        <v>78</v>
      </c>
    </row>
    <row r="71" spans="1:5" ht="25" x14ac:dyDescent="0.35">
      <c r="A71" s="191" t="s">
        <v>200</v>
      </c>
      <c r="B71" s="129" t="s">
        <v>73</v>
      </c>
      <c r="C71" s="129" t="s">
        <v>74</v>
      </c>
      <c r="D71" s="130" t="s">
        <v>75</v>
      </c>
      <c r="E71" s="190" t="s">
        <v>78</v>
      </c>
    </row>
    <row r="72" spans="1:5" ht="25" x14ac:dyDescent="0.35">
      <c r="A72" s="191" t="s">
        <v>132</v>
      </c>
      <c r="B72" s="129" t="s">
        <v>73</v>
      </c>
      <c r="C72" s="129" t="s">
        <v>74</v>
      </c>
      <c r="D72" s="130" t="s">
        <v>75</v>
      </c>
      <c r="E72" s="190" t="s">
        <v>78</v>
      </c>
    </row>
    <row r="73" spans="1:5" x14ac:dyDescent="0.35">
      <c r="A73" s="184" t="s">
        <v>133</v>
      </c>
      <c r="B73" s="126" t="s">
        <v>68</v>
      </c>
      <c r="C73" s="126" t="s">
        <v>69</v>
      </c>
      <c r="D73" s="147" t="s">
        <v>75</v>
      </c>
      <c r="E73" s="183" t="s">
        <v>71</v>
      </c>
    </row>
    <row r="74" spans="1:5" x14ac:dyDescent="0.35">
      <c r="A74" s="188" t="s">
        <v>134</v>
      </c>
      <c r="B74" s="129" t="s">
        <v>109</v>
      </c>
      <c r="C74" s="129" t="s">
        <v>110</v>
      </c>
      <c r="D74" s="130" t="s">
        <v>75</v>
      </c>
      <c r="E74" s="187" t="s">
        <v>76</v>
      </c>
    </row>
    <row r="75" spans="1:5" x14ac:dyDescent="0.35">
      <c r="A75" s="188" t="s">
        <v>135</v>
      </c>
      <c r="B75" s="129" t="s">
        <v>109</v>
      </c>
      <c r="C75" s="129" t="s">
        <v>110</v>
      </c>
      <c r="D75" s="130" t="s">
        <v>75</v>
      </c>
      <c r="E75" s="187" t="s">
        <v>76</v>
      </c>
    </row>
    <row r="76" spans="1:5" x14ac:dyDescent="0.35">
      <c r="A76" s="188" t="s">
        <v>136</v>
      </c>
      <c r="B76" s="129" t="s">
        <v>137</v>
      </c>
      <c r="C76" s="129" t="s">
        <v>138</v>
      </c>
      <c r="D76" s="130" t="s">
        <v>75</v>
      </c>
      <c r="E76" s="187" t="s">
        <v>76</v>
      </c>
    </row>
    <row r="77" spans="1:5" x14ac:dyDescent="0.35">
      <c r="A77" s="188" t="s">
        <v>139</v>
      </c>
      <c r="B77" s="129" t="s">
        <v>137</v>
      </c>
      <c r="C77" s="129" t="s">
        <v>138</v>
      </c>
      <c r="D77" s="130" t="s">
        <v>75</v>
      </c>
      <c r="E77" s="187" t="s">
        <v>76</v>
      </c>
    </row>
    <row r="78" spans="1:5" x14ac:dyDescent="0.35">
      <c r="A78" s="144" t="s">
        <v>201</v>
      </c>
      <c r="B78" s="129" t="s">
        <v>115</v>
      </c>
      <c r="C78" s="129" t="s">
        <v>116</v>
      </c>
      <c r="D78" s="148" t="s">
        <v>75</v>
      </c>
      <c r="E78" s="146" t="s">
        <v>90</v>
      </c>
    </row>
    <row r="79" spans="1:5" ht="25" x14ac:dyDescent="0.35">
      <c r="A79" s="191" t="s">
        <v>202</v>
      </c>
      <c r="B79" s="129" t="s">
        <v>73</v>
      </c>
      <c r="C79" s="129" t="s">
        <v>74</v>
      </c>
      <c r="D79" s="130" t="s">
        <v>75</v>
      </c>
      <c r="E79" s="190" t="s">
        <v>78</v>
      </c>
    </row>
    <row r="80" spans="1:5" x14ac:dyDescent="0.35">
      <c r="A80" s="184" t="s">
        <v>140</v>
      </c>
      <c r="B80" s="126" t="s">
        <v>68</v>
      </c>
      <c r="C80" s="126" t="s">
        <v>69</v>
      </c>
      <c r="D80" s="147" t="s">
        <v>75</v>
      </c>
      <c r="E80" s="183" t="s">
        <v>71</v>
      </c>
    </row>
    <row r="81" spans="1:5" x14ac:dyDescent="0.35">
      <c r="A81" s="144" t="s">
        <v>280</v>
      </c>
      <c r="B81" s="207" t="s">
        <v>284</v>
      </c>
      <c r="C81" s="208" t="s">
        <v>281</v>
      </c>
      <c r="D81" s="209" t="s">
        <v>98</v>
      </c>
      <c r="E81" s="133" t="s">
        <v>76</v>
      </c>
    </row>
    <row r="82" spans="1:5" x14ac:dyDescent="0.35">
      <c r="A82" s="144" t="s">
        <v>278</v>
      </c>
      <c r="B82" s="207" t="s">
        <v>284</v>
      </c>
      <c r="C82" s="208" t="s">
        <v>281</v>
      </c>
      <c r="D82" s="209" t="s">
        <v>98</v>
      </c>
      <c r="E82" s="133" t="s">
        <v>76</v>
      </c>
    </row>
    <row r="83" spans="1:5" ht="25" x14ac:dyDescent="0.35">
      <c r="A83" s="194" t="s">
        <v>203</v>
      </c>
      <c r="B83" s="129" t="s">
        <v>73</v>
      </c>
      <c r="C83" s="129" t="s">
        <v>74</v>
      </c>
      <c r="D83" s="130" t="s">
        <v>75</v>
      </c>
      <c r="E83" s="193" t="s">
        <v>89</v>
      </c>
    </row>
    <row r="84" spans="1:5" ht="25" x14ac:dyDescent="0.35">
      <c r="A84" s="194" t="s">
        <v>204</v>
      </c>
      <c r="B84" s="129" t="s">
        <v>73</v>
      </c>
      <c r="C84" s="129" t="s">
        <v>74</v>
      </c>
      <c r="D84" s="130" t="s">
        <v>75</v>
      </c>
      <c r="E84" s="193" t="s">
        <v>89</v>
      </c>
    </row>
    <row r="85" spans="1:5" x14ac:dyDescent="0.35">
      <c r="A85" s="184" t="s">
        <v>205</v>
      </c>
      <c r="B85" s="126" t="s">
        <v>68</v>
      </c>
      <c r="C85" s="126" t="s">
        <v>69</v>
      </c>
      <c r="D85" s="147" t="s">
        <v>75</v>
      </c>
      <c r="E85" s="183" t="s">
        <v>71</v>
      </c>
    </row>
    <row r="86" spans="1:5" x14ac:dyDescent="0.35">
      <c r="A86" s="184" t="s">
        <v>141</v>
      </c>
      <c r="B86" s="126" t="s">
        <v>68</v>
      </c>
      <c r="C86" s="126" t="s">
        <v>69</v>
      </c>
      <c r="D86" s="147" t="s">
        <v>75</v>
      </c>
      <c r="E86" s="183" t="s">
        <v>71</v>
      </c>
    </row>
    <row r="87" spans="1:5" x14ac:dyDescent="0.35">
      <c r="A87" s="184" t="s">
        <v>206</v>
      </c>
      <c r="B87" s="126" t="s">
        <v>68</v>
      </c>
      <c r="C87" s="126" t="s">
        <v>69</v>
      </c>
      <c r="D87" s="147" t="s">
        <v>75</v>
      </c>
      <c r="E87" s="183" t="s">
        <v>71</v>
      </c>
    </row>
    <row r="88" spans="1:5" ht="25" x14ac:dyDescent="0.35">
      <c r="A88" s="188" t="s">
        <v>142</v>
      </c>
      <c r="B88" s="129" t="s">
        <v>73</v>
      </c>
      <c r="C88" s="129" t="s">
        <v>74</v>
      </c>
      <c r="D88" s="130" t="s">
        <v>75</v>
      </c>
      <c r="E88" s="187" t="s">
        <v>76</v>
      </c>
    </row>
    <row r="89" spans="1:5" ht="25" x14ac:dyDescent="0.35">
      <c r="A89" s="194" t="s">
        <v>143</v>
      </c>
      <c r="B89" s="129" t="s">
        <v>73</v>
      </c>
      <c r="C89" s="129" t="s">
        <v>74</v>
      </c>
      <c r="D89" s="130" t="s">
        <v>75</v>
      </c>
      <c r="E89" s="193" t="s">
        <v>89</v>
      </c>
    </row>
    <row r="90" spans="1:5" ht="25" x14ac:dyDescent="0.35">
      <c r="A90" s="194" t="s">
        <v>144</v>
      </c>
      <c r="B90" s="129" t="s">
        <v>73</v>
      </c>
      <c r="C90" s="129" t="s">
        <v>74</v>
      </c>
      <c r="D90" s="130" t="s">
        <v>75</v>
      </c>
      <c r="E90" s="193" t="s">
        <v>89</v>
      </c>
    </row>
    <row r="91" spans="1:5" ht="25" x14ac:dyDescent="0.35">
      <c r="A91" s="194" t="s">
        <v>207</v>
      </c>
      <c r="B91" s="129" t="s">
        <v>73</v>
      </c>
      <c r="C91" s="129" t="s">
        <v>74</v>
      </c>
      <c r="D91" s="130" t="s">
        <v>75</v>
      </c>
      <c r="E91" s="193" t="s">
        <v>89</v>
      </c>
    </row>
    <row r="92" spans="1:5" ht="25" x14ac:dyDescent="0.35">
      <c r="A92" s="194" t="s">
        <v>208</v>
      </c>
      <c r="B92" s="129" t="s">
        <v>73</v>
      </c>
      <c r="C92" s="129" t="s">
        <v>74</v>
      </c>
      <c r="D92" s="130" t="s">
        <v>75</v>
      </c>
      <c r="E92" s="193" t="s">
        <v>89</v>
      </c>
    </row>
    <row r="93" spans="1:5" ht="25" x14ac:dyDescent="0.35">
      <c r="A93" s="194" t="s">
        <v>145</v>
      </c>
      <c r="B93" s="129" t="s">
        <v>73</v>
      </c>
      <c r="C93" s="129" t="s">
        <v>74</v>
      </c>
      <c r="D93" s="130" t="s">
        <v>75</v>
      </c>
      <c r="E93" s="193" t="s">
        <v>89</v>
      </c>
    </row>
    <row r="94" spans="1:5" ht="25" x14ac:dyDescent="0.35">
      <c r="A94" s="194" t="s">
        <v>209</v>
      </c>
      <c r="B94" s="129" t="s">
        <v>73</v>
      </c>
      <c r="C94" s="129" t="s">
        <v>74</v>
      </c>
      <c r="D94" s="130" t="s">
        <v>75</v>
      </c>
      <c r="E94" s="193" t="s">
        <v>89</v>
      </c>
    </row>
    <row r="95" spans="1:5" ht="25" x14ac:dyDescent="0.35">
      <c r="A95" s="191" t="s">
        <v>146</v>
      </c>
      <c r="B95" s="129" t="s">
        <v>73</v>
      </c>
      <c r="C95" s="129" t="s">
        <v>74</v>
      </c>
      <c r="D95" s="131" t="s">
        <v>70</v>
      </c>
      <c r="E95" s="190" t="s">
        <v>78</v>
      </c>
    </row>
    <row r="96" spans="1:5" x14ac:dyDescent="0.35">
      <c r="A96" s="184" t="s">
        <v>147</v>
      </c>
      <c r="B96" s="126" t="s">
        <v>68</v>
      </c>
      <c r="C96" s="126" t="s">
        <v>69</v>
      </c>
      <c r="D96" s="147" t="s">
        <v>75</v>
      </c>
      <c r="E96" s="183" t="s">
        <v>71</v>
      </c>
    </row>
    <row r="97" spans="1:5" ht="25" x14ac:dyDescent="0.35">
      <c r="A97" s="194" t="s">
        <v>148</v>
      </c>
      <c r="B97" s="129" t="s">
        <v>73</v>
      </c>
      <c r="C97" s="129" t="s">
        <v>74</v>
      </c>
      <c r="D97" s="130" t="s">
        <v>75</v>
      </c>
      <c r="E97" s="193" t="s">
        <v>89</v>
      </c>
    </row>
    <row r="98" spans="1:5" ht="25" x14ac:dyDescent="0.35">
      <c r="A98" s="194" t="s">
        <v>149</v>
      </c>
      <c r="B98" s="129" t="s">
        <v>73</v>
      </c>
      <c r="C98" s="129" t="s">
        <v>74</v>
      </c>
      <c r="D98" s="130" t="s">
        <v>75</v>
      </c>
      <c r="E98" s="193" t="s">
        <v>89</v>
      </c>
    </row>
    <row r="99" spans="1:5" ht="25" x14ac:dyDescent="0.35">
      <c r="A99" s="194" t="s">
        <v>150</v>
      </c>
      <c r="B99" s="129" t="s">
        <v>73</v>
      </c>
      <c r="C99" s="129" t="s">
        <v>74</v>
      </c>
      <c r="D99" s="130" t="s">
        <v>75</v>
      </c>
      <c r="E99" s="193" t="s">
        <v>89</v>
      </c>
    </row>
    <row r="100" spans="1:5" x14ac:dyDescent="0.35">
      <c r="A100" s="144" t="s">
        <v>282</v>
      </c>
      <c r="B100" s="207" t="s">
        <v>284</v>
      </c>
      <c r="C100" s="208" t="s">
        <v>281</v>
      </c>
      <c r="D100" s="209" t="s">
        <v>98</v>
      </c>
      <c r="E100" s="133" t="s">
        <v>76</v>
      </c>
    </row>
    <row r="101" spans="1:5" ht="25" x14ac:dyDescent="0.35">
      <c r="A101" s="138" t="s">
        <v>210</v>
      </c>
      <c r="B101" s="129" t="s">
        <v>73</v>
      </c>
      <c r="C101" s="129" t="s">
        <v>74</v>
      </c>
      <c r="D101" s="130" t="s">
        <v>75</v>
      </c>
      <c r="E101" s="139" t="s">
        <v>105</v>
      </c>
    </row>
    <row r="102" spans="1:5" ht="25" x14ac:dyDescent="0.35">
      <c r="A102" s="138" t="s">
        <v>211</v>
      </c>
      <c r="B102" s="129" t="s">
        <v>73</v>
      </c>
      <c r="C102" s="129" t="s">
        <v>74</v>
      </c>
      <c r="D102" s="130" t="s">
        <v>75</v>
      </c>
      <c r="E102" s="139" t="s">
        <v>105</v>
      </c>
    </row>
    <row r="103" spans="1:5" x14ac:dyDescent="0.35">
      <c r="A103" s="185" t="s">
        <v>151</v>
      </c>
      <c r="B103" s="129" t="s">
        <v>82</v>
      </c>
      <c r="C103" s="129" t="s">
        <v>83</v>
      </c>
      <c r="D103" s="152" t="s">
        <v>84</v>
      </c>
      <c r="E103" s="183" t="s">
        <v>71</v>
      </c>
    </row>
    <row r="104" spans="1:5" x14ac:dyDescent="0.35">
      <c r="A104" s="185" t="s">
        <v>212</v>
      </c>
      <c r="B104" s="129" t="s">
        <v>82</v>
      </c>
      <c r="C104" s="129" t="s">
        <v>83</v>
      </c>
      <c r="D104" s="152" t="s">
        <v>84</v>
      </c>
      <c r="E104" s="183" t="s">
        <v>71</v>
      </c>
    </row>
    <row r="105" spans="1:5" x14ac:dyDescent="0.35">
      <c r="A105" s="185" t="s">
        <v>213</v>
      </c>
      <c r="B105" s="129" t="s">
        <v>82</v>
      </c>
      <c r="C105" s="129" t="s">
        <v>83</v>
      </c>
      <c r="D105" s="152" t="s">
        <v>84</v>
      </c>
      <c r="E105" s="183" t="s">
        <v>71</v>
      </c>
    </row>
    <row r="106" spans="1:5" x14ac:dyDescent="0.35">
      <c r="A106" s="185" t="s">
        <v>214</v>
      </c>
      <c r="B106" s="129" t="s">
        <v>82</v>
      </c>
      <c r="C106" s="129" t="s">
        <v>83</v>
      </c>
      <c r="D106" s="152" t="s">
        <v>84</v>
      </c>
      <c r="E106" s="183" t="s">
        <v>71</v>
      </c>
    </row>
    <row r="107" spans="1:5" x14ac:dyDescent="0.35">
      <c r="A107" s="185" t="s">
        <v>152</v>
      </c>
      <c r="B107" s="129" t="s">
        <v>82</v>
      </c>
      <c r="C107" s="129" t="s">
        <v>83</v>
      </c>
      <c r="D107" s="152" t="s">
        <v>84</v>
      </c>
      <c r="E107" s="183" t="s">
        <v>71</v>
      </c>
    </row>
    <row r="108" spans="1:5" x14ac:dyDescent="0.35">
      <c r="A108" s="185" t="s">
        <v>153</v>
      </c>
      <c r="B108" s="129" t="s">
        <v>82</v>
      </c>
      <c r="C108" s="129" t="s">
        <v>83</v>
      </c>
      <c r="D108" s="152" t="s">
        <v>84</v>
      </c>
      <c r="E108" s="183" t="s">
        <v>71</v>
      </c>
    </row>
    <row r="109" spans="1:5" x14ac:dyDescent="0.35">
      <c r="A109" s="185" t="s">
        <v>215</v>
      </c>
      <c r="B109" s="129" t="s">
        <v>82</v>
      </c>
      <c r="C109" s="129" t="s">
        <v>83</v>
      </c>
      <c r="D109" s="152" t="s">
        <v>84</v>
      </c>
      <c r="E109" s="183" t="s">
        <v>71</v>
      </c>
    </row>
    <row r="110" spans="1:5" x14ac:dyDescent="0.35">
      <c r="A110" s="135" t="s">
        <v>154</v>
      </c>
      <c r="B110" s="129" t="s">
        <v>100</v>
      </c>
      <c r="C110" s="129" t="s">
        <v>101</v>
      </c>
      <c r="D110" s="136" t="s">
        <v>98</v>
      </c>
      <c r="E110" s="137" t="s">
        <v>103</v>
      </c>
    </row>
    <row r="111" spans="1:5" x14ac:dyDescent="0.35">
      <c r="A111" s="135" t="s">
        <v>155</v>
      </c>
      <c r="B111" s="129" t="s">
        <v>100</v>
      </c>
      <c r="C111" s="129" t="s">
        <v>101</v>
      </c>
      <c r="D111" s="136" t="s">
        <v>98</v>
      </c>
      <c r="E111" s="137" t="s">
        <v>103</v>
      </c>
    </row>
    <row r="112" spans="1:5" x14ac:dyDescent="0.35">
      <c r="A112" s="144" t="s">
        <v>285</v>
      </c>
      <c r="B112" s="207" t="s">
        <v>284</v>
      </c>
      <c r="C112" s="208" t="s">
        <v>281</v>
      </c>
      <c r="D112" s="209" t="s">
        <v>98</v>
      </c>
      <c r="E112" s="133" t="s">
        <v>76</v>
      </c>
    </row>
    <row r="113" spans="1:5" ht="25" x14ac:dyDescent="0.35">
      <c r="A113" s="188" t="s">
        <v>156</v>
      </c>
      <c r="B113" s="129" t="s">
        <v>73</v>
      </c>
      <c r="C113" s="129" t="s">
        <v>74</v>
      </c>
      <c r="D113" s="131" t="s">
        <v>70</v>
      </c>
      <c r="E113" s="187" t="s">
        <v>76</v>
      </c>
    </row>
    <row r="114" spans="1:5" x14ac:dyDescent="0.35">
      <c r="A114" s="184" t="s">
        <v>216</v>
      </c>
      <c r="B114" s="126" t="s">
        <v>68</v>
      </c>
      <c r="C114" s="126" t="s">
        <v>69</v>
      </c>
      <c r="D114" s="147" t="s">
        <v>75</v>
      </c>
      <c r="E114" s="183" t="s">
        <v>71</v>
      </c>
    </row>
    <row r="115" spans="1:5" ht="25" x14ac:dyDescent="0.35">
      <c r="A115" s="191" t="s">
        <v>217</v>
      </c>
      <c r="B115" s="129" t="s">
        <v>73</v>
      </c>
      <c r="C115" s="129" t="s">
        <v>74</v>
      </c>
      <c r="D115" s="131" t="s">
        <v>70</v>
      </c>
      <c r="E115" s="190" t="s">
        <v>78</v>
      </c>
    </row>
    <row r="116" spans="1:5" x14ac:dyDescent="0.35">
      <c r="A116" s="184" t="s">
        <v>157</v>
      </c>
      <c r="B116" s="129" t="s">
        <v>158</v>
      </c>
      <c r="C116" s="129" t="s">
        <v>159</v>
      </c>
      <c r="D116" s="145" t="s">
        <v>70</v>
      </c>
      <c r="E116" s="186" t="s">
        <v>71</v>
      </c>
    </row>
    <row r="117" spans="1:5" x14ac:dyDescent="0.35">
      <c r="A117" s="149" t="s">
        <v>218</v>
      </c>
      <c r="B117" s="129" t="s">
        <v>100</v>
      </c>
      <c r="C117" s="129" t="s">
        <v>101</v>
      </c>
      <c r="D117" s="150" t="s">
        <v>75</v>
      </c>
      <c r="E117" s="142" t="s">
        <v>102</v>
      </c>
    </row>
    <row r="118" spans="1:5" ht="25" x14ac:dyDescent="0.35">
      <c r="A118" s="141" t="s">
        <v>219</v>
      </c>
      <c r="B118" s="129" t="s">
        <v>73</v>
      </c>
      <c r="C118" s="129" t="s">
        <v>74</v>
      </c>
      <c r="D118" s="131" t="s">
        <v>70</v>
      </c>
      <c r="E118" s="142" t="s">
        <v>102</v>
      </c>
    </row>
    <row r="119" spans="1:5" ht="25" x14ac:dyDescent="0.35">
      <c r="A119" s="188" t="s">
        <v>160</v>
      </c>
      <c r="B119" s="129" t="s">
        <v>73</v>
      </c>
      <c r="C119" s="129" t="s">
        <v>74</v>
      </c>
      <c r="D119" s="131" t="s">
        <v>70</v>
      </c>
      <c r="E119" s="187" t="s">
        <v>76</v>
      </c>
    </row>
    <row r="120" spans="1:5" x14ac:dyDescent="0.35">
      <c r="A120" s="184" t="s">
        <v>220</v>
      </c>
      <c r="B120" s="126" t="s">
        <v>68</v>
      </c>
      <c r="C120" s="126" t="s">
        <v>69</v>
      </c>
      <c r="D120" s="147" t="s">
        <v>75</v>
      </c>
      <c r="E120" s="183" t="s">
        <v>71</v>
      </c>
    </row>
    <row r="121" spans="1:5" x14ac:dyDescent="0.35">
      <c r="A121" s="184" t="s">
        <v>221</v>
      </c>
      <c r="B121" s="126" t="s">
        <v>68</v>
      </c>
      <c r="C121" s="126" t="s">
        <v>69</v>
      </c>
      <c r="D121" s="147" t="s">
        <v>75</v>
      </c>
      <c r="E121" s="183" t="s">
        <v>71</v>
      </c>
    </row>
    <row r="122" spans="1:5" x14ac:dyDescent="0.35">
      <c r="A122" s="184" t="s">
        <v>222</v>
      </c>
      <c r="B122" s="126" t="s">
        <v>68</v>
      </c>
      <c r="C122" s="126" t="s">
        <v>69</v>
      </c>
      <c r="D122" s="147" t="s">
        <v>75</v>
      </c>
      <c r="E122" s="183" t="s">
        <v>71</v>
      </c>
    </row>
    <row r="123" spans="1:5" x14ac:dyDescent="0.35">
      <c r="A123" s="132" t="s">
        <v>223</v>
      </c>
      <c r="B123" s="129" t="s">
        <v>109</v>
      </c>
      <c r="C123" s="129" t="s">
        <v>110</v>
      </c>
      <c r="D123" s="131" t="s">
        <v>70</v>
      </c>
      <c r="E123" s="133" t="s">
        <v>90</v>
      </c>
    </row>
    <row r="124" spans="1:5" ht="25" x14ac:dyDescent="0.35">
      <c r="A124" s="191" t="s">
        <v>224</v>
      </c>
      <c r="B124" s="129" t="s">
        <v>73</v>
      </c>
      <c r="C124" s="129" t="s">
        <v>74</v>
      </c>
      <c r="D124" s="131" t="s">
        <v>70</v>
      </c>
      <c r="E124" s="190" t="s">
        <v>78</v>
      </c>
    </row>
    <row r="125" spans="1:5" ht="25" x14ac:dyDescent="0.35">
      <c r="A125" s="191" t="s">
        <v>225</v>
      </c>
      <c r="B125" s="129" t="s">
        <v>73</v>
      </c>
      <c r="C125" s="129" t="s">
        <v>74</v>
      </c>
      <c r="D125" s="131" t="s">
        <v>70</v>
      </c>
      <c r="E125" s="190" t="s">
        <v>78</v>
      </c>
    </row>
    <row r="126" spans="1:5" x14ac:dyDescent="0.35">
      <c r="A126" s="144" t="s">
        <v>226</v>
      </c>
      <c r="B126" s="129" t="s">
        <v>115</v>
      </c>
      <c r="C126" s="129" t="s">
        <v>116</v>
      </c>
      <c r="D126" s="151" t="s">
        <v>98</v>
      </c>
      <c r="E126" s="146" t="s">
        <v>90</v>
      </c>
    </row>
    <row r="127" spans="1:5" x14ac:dyDescent="0.35">
      <c r="A127" s="184" t="s">
        <v>236</v>
      </c>
      <c r="B127" s="126" t="s">
        <v>68</v>
      </c>
      <c r="C127" s="126" t="s">
        <v>69</v>
      </c>
      <c r="D127" s="147" t="s">
        <v>75</v>
      </c>
      <c r="E127" s="183" t="s">
        <v>71</v>
      </c>
    </row>
    <row r="128" spans="1:5" ht="25" x14ac:dyDescent="0.35">
      <c r="A128" s="188" t="s">
        <v>235</v>
      </c>
      <c r="B128" s="129" t="s">
        <v>73</v>
      </c>
      <c r="C128" s="129" t="s">
        <v>74</v>
      </c>
      <c r="D128" s="134" t="s">
        <v>98</v>
      </c>
      <c r="E128" s="189" t="s">
        <v>76</v>
      </c>
    </row>
    <row r="129" spans="1:5" ht="25" x14ac:dyDescent="0.35">
      <c r="A129" s="194" t="s">
        <v>227</v>
      </c>
      <c r="B129" s="129" t="s">
        <v>73</v>
      </c>
      <c r="C129" s="129" t="s">
        <v>74</v>
      </c>
      <c r="D129" s="131" t="s">
        <v>70</v>
      </c>
      <c r="E129" s="195" t="s">
        <v>89</v>
      </c>
    </row>
    <row r="130" spans="1:5" ht="25" x14ac:dyDescent="0.35">
      <c r="A130" s="194" t="s">
        <v>161</v>
      </c>
      <c r="B130" s="129" t="s">
        <v>73</v>
      </c>
      <c r="C130" s="129" t="s">
        <v>74</v>
      </c>
      <c r="D130" s="131" t="s">
        <v>70</v>
      </c>
      <c r="E130" s="195" t="s">
        <v>89</v>
      </c>
    </row>
    <row r="131" spans="1:5" ht="25" x14ac:dyDescent="0.35">
      <c r="A131" s="194" t="s">
        <v>228</v>
      </c>
      <c r="B131" s="129" t="s">
        <v>73</v>
      </c>
      <c r="C131" s="129" t="s">
        <v>74</v>
      </c>
      <c r="D131" s="131" t="s">
        <v>70</v>
      </c>
      <c r="E131" s="195" t="s">
        <v>89</v>
      </c>
    </row>
    <row r="132" spans="1:5" x14ac:dyDescent="0.35">
      <c r="A132" s="185" t="s">
        <v>229</v>
      </c>
      <c r="B132" s="129" t="s">
        <v>82</v>
      </c>
      <c r="C132" s="129" t="s">
        <v>83</v>
      </c>
      <c r="D132" s="152" t="s">
        <v>84</v>
      </c>
      <c r="E132" s="183" t="s">
        <v>71</v>
      </c>
    </row>
    <row r="133" spans="1:5" x14ac:dyDescent="0.35">
      <c r="A133" s="140" t="s">
        <v>230</v>
      </c>
      <c r="B133" s="129" t="s">
        <v>82</v>
      </c>
      <c r="C133" s="129" t="s">
        <v>83</v>
      </c>
      <c r="D133" s="152" t="s">
        <v>84</v>
      </c>
      <c r="E133" s="133" t="s">
        <v>90</v>
      </c>
    </row>
    <row r="134" spans="1:5" x14ac:dyDescent="0.35">
      <c r="A134" s="144" t="s">
        <v>279</v>
      </c>
      <c r="B134" s="207" t="s">
        <v>284</v>
      </c>
      <c r="C134" s="208" t="s">
        <v>281</v>
      </c>
      <c r="D134" s="209" t="s">
        <v>98</v>
      </c>
      <c r="E134" s="133" t="s">
        <v>76</v>
      </c>
    </row>
    <row r="135" spans="1:5" x14ac:dyDescent="0.35">
      <c r="A135" s="188" t="s">
        <v>162</v>
      </c>
      <c r="B135" s="129" t="s">
        <v>100</v>
      </c>
      <c r="C135" s="129" t="s">
        <v>101</v>
      </c>
      <c r="D135" s="136" t="s">
        <v>98</v>
      </c>
      <c r="E135" s="187" t="s">
        <v>76</v>
      </c>
    </row>
    <row r="136" spans="1:5" ht="25" x14ac:dyDescent="0.35">
      <c r="A136" s="194" t="s">
        <v>231</v>
      </c>
      <c r="B136" s="129" t="s">
        <v>73</v>
      </c>
      <c r="C136" s="129" t="s">
        <v>74</v>
      </c>
      <c r="D136" s="130" t="s">
        <v>75</v>
      </c>
      <c r="E136" s="193" t="s">
        <v>89</v>
      </c>
    </row>
    <row r="137" spans="1:5" ht="25" x14ac:dyDescent="0.35">
      <c r="A137" s="138" t="s">
        <v>163</v>
      </c>
      <c r="B137" s="129" t="s">
        <v>73</v>
      </c>
      <c r="C137" s="129" t="s">
        <v>74</v>
      </c>
      <c r="D137" s="130" t="s">
        <v>75</v>
      </c>
      <c r="E137" s="139" t="s">
        <v>105</v>
      </c>
    </row>
    <row r="138" spans="1:5" ht="25" x14ac:dyDescent="0.35">
      <c r="A138" s="191" t="s">
        <v>232</v>
      </c>
      <c r="B138" s="129" t="s">
        <v>73</v>
      </c>
      <c r="C138" s="129" t="s">
        <v>74</v>
      </c>
      <c r="D138" s="130" t="s">
        <v>75</v>
      </c>
      <c r="E138" s="190" t="s">
        <v>78</v>
      </c>
    </row>
    <row r="139" spans="1:5" ht="25" x14ac:dyDescent="0.35">
      <c r="A139" s="194" t="s">
        <v>164</v>
      </c>
      <c r="B139" s="129" t="s">
        <v>73</v>
      </c>
      <c r="C139" s="129" t="s">
        <v>74</v>
      </c>
      <c r="D139" s="130" t="s">
        <v>75</v>
      </c>
      <c r="E139" s="193" t="s">
        <v>89</v>
      </c>
    </row>
    <row r="140" spans="1:5" ht="25" x14ac:dyDescent="0.35">
      <c r="A140" s="188" t="s">
        <v>165</v>
      </c>
      <c r="B140" s="129" t="s">
        <v>73</v>
      </c>
      <c r="C140" s="129" t="s">
        <v>74</v>
      </c>
      <c r="D140" s="130" t="s">
        <v>75</v>
      </c>
      <c r="E140" s="187" t="s">
        <v>76</v>
      </c>
    </row>
    <row r="141" spans="1:5" ht="25" x14ac:dyDescent="0.35">
      <c r="A141" s="188" t="s">
        <v>240</v>
      </c>
      <c r="B141" s="129" t="s">
        <v>73</v>
      </c>
      <c r="C141" s="129" t="s">
        <v>74</v>
      </c>
      <c r="D141" s="130" t="s">
        <v>75</v>
      </c>
      <c r="E141" s="187" t="s">
        <v>76</v>
      </c>
    </row>
    <row r="142" spans="1:5" ht="25" x14ac:dyDescent="0.35">
      <c r="A142" s="194" t="s">
        <v>166</v>
      </c>
      <c r="B142" s="129" t="s">
        <v>73</v>
      </c>
      <c r="C142" s="129" t="s">
        <v>74</v>
      </c>
      <c r="D142" s="130" t="s">
        <v>75</v>
      </c>
      <c r="E142" s="193" t="s">
        <v>89</v>
      </c>
    </row>
    <row r="146" spans="1:3" x14ac:dyDescent="0.35">
      <c r="A146" s="48" t="s">
        <v>55</v>
      </c>
      <c r="C146" s="48" t="s">
        <v>56</v>
      </c>
    </row>
    <row r="147" spans="1:3" x14ac:dyDescent="0.35">
      <c r="A147" s="153" t="s">
        <v>21</v>
      </c>
      <c r="C147" s="153" t="s">
        <v>64</v>
      </c>
    </row>
    <row r="148" spans="1:3" x14ac:dyDescent="0.35">
      <c r="A148" s="153" t="s">
        <v>41</v>
      </c>
      <c r="C148" s="153" t="s">
        <v>65</v>
      </c>
    </row>
    <row r="149" spans="1:3" x14ac:dyDescent="0.35">
      <c r="A149" s="153" t="s">
        <v>42</v>
      </c>
    </row>
    <row r="151" spans="1:3" ht="26" x14ac:dyDescent="0.35">
      <c r="A151" s="48" t="s">
        <v>22</v>
      </c>
      <c r="C151" s="48" t="s">
        <v>49</v>
      </c>
    </row>
    <row r="152" spans="1:3" x14ac:dyDescent="0.35">
      <c r="A152" s="153" t="s">
        <v>167</v>
      </c>
      <c r="C152" s="153" t="s">
        <v>44</v>
      </c>
    </row>
    <row r="153" spans="1:3" x14ac:dyDescent="0.35">
      <c r="A153" s="153" t="s">
        <v>50</v>
      </c>
      <c r="C153" s="153" t="s">
        <v>45</v>
      </c>
    </row>
    <row r="155" spans="1:3" x14ac:dyDescent="0.35">
      <c r="A155" s="48" t="s">
        <v>40</v>
      </c>
    </row>
    <row r="156" spans="1:3" x14ac:dyDescent="0.35">
      <c r="A156" s="153" t="s">
        <v>172</v>
      </c>
    </row>
    <row r="157" spans="1:3" x14ac:dyDescent="0.35">
      <c r="A157" s="153" t="s">
        <v>171</v>
      </c>
    </row>
    <row r="158" spans="1:3" x14ac:dyDescent="0.35">
      <c r="A158" s="153" t="s">
        <v>51</v>
      </c>
    </row>
    <row r="168" spans="1:1" ht="16.5" x14ac:dyDescent="0.45">
      <c r="A168" s="45"/>
    </row>
    <row r="169" spans="1:1" ht="16.5" x14ac:dyDescent="0.45">
      <c r="A169" s="45"/>
    </row>
    <row r="170" spans="1:1" ht="16.5" x14ac:dyDescent="0.45">
      <c r="A170" s="45"/>
    </row>
    <row r="171" spans="1:1" ht="16.5" x14ac:dyDescent="0.45">
      <c r="A171" s="45"/>
    </row>
  </sheetData>
  <autoFilter ref="A1:E167" xr:uid="{00000000-0009-0000-0000-000004000000}"/>
  <sortState xmlns:xlrd2="http://schemas.microsoft.com/office/spreadsheetml/2017/richdata2" ref="A2:E142">
    <sortCondition ref="A2:A142"/>
  </sortState>
  <phoneticPr fontId="55"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ABCEA2B64F474CA4AE55AB3ED42E26" ma:contentTypeVersion="15" ma:contentTypeDescription="Crée un document." ma:contentTypeScope="" ma:versionID="13bb5273310c672243fb5b9ee8d04314">
  <xsd:schema xmlns:xsd="http://www.w3.org/2001/XMLSchema" xmlns:xs="http://www.w3.org/2001/XMLSchema" xmlns:p="http://schemas.microsoft.com/office/2006/metadata/properties" xmlns:ns2="fcedb1f9-02aa-4579-ac7a-aac5c14eedb8" xmlns:ns3="81e5127b-faa0-442e-94e3-7cb512d4f339" xmlns:ns4="d7f57983-8993-4d69-a114-0d592bb7054e" targetNamespace="http://schemas.microsoft.com/office/2006/metadata/properties" ma:root="true" ma:fieldsID="0e6edc71b77b5ef74fe8766944166bc0" ns2:_="" ns3:_="" ns4:_="">
    <xsd:import namespace="fcedb1f9-02aa-4579-ac7a-aac5c14eedb8"/>
    <xsd:import namespace="81e5127b-faa0-442e-94e3-7cb512d4f339"/>
    <xsd:import namespace="d7f57983-8993-4d69-a114-0d592bb7054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edb1f9-02aa-4579-ac7a-aac5c14eed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ad1a1102-b216-47e8-8c44-fed0119cfb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e5127b-faa0-442e-94e3-7cb512d4f339"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f57983-8993-4d69-a114-0d592bb7054e"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c1a141ea-df58-4498-b3a5-4fc7cfcbcc14}" ma:internalName="TaxCatchAll" ma:showField="CatchAllData" ma:web="d7f57983-8993-4d69-a114-0d592bb705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7f57983-8993-4d69-a114-0d592bb7054e" xsi:nil="true"/>
    <lcf76f155ced4ddcb4097134ff3c332f xmlns="fcedb1f9-02aa-4579-ac7a-aac5c14eedb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DBA814-74DC-47F6-B3C6-A3D015E3089C}">
  <ds:schemaRefs>
    <ds:schemaRef ds:uri="http://schemas.microsoft.com/sharepoint/v3/contenttype/forms"/>
  </ds:schemaRefs>
</ds:datastoreItem>
</file>

<file path=customXml/itemProps2.xml><?xml version="1.0" encoding="utf-8"?>
<ds:datastoreItem xmlns:ds="http://schemas.openxmlformats.org/officeDocument/2006/customXml" ds:itemID="{A21B616A-9460-4A6A-8DDE-D11D4074A9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edb1f9-02aa-4579-ac7a-aac5c14eedb8"/>
    <ds:schemaRef ds:uri="81e5127b-faa0-442e-94e3-7cb512d4f339"/>
    <ds:schemaRef ds:uri="d7f57983-8993-4d69-a114-0d592bb705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0140BA-E283-400B-BCE6-B98F86E304A6}">
  <ds:schemaRefs>
    <ds:schemaRef ds:uri="http://schemas.microsoft.com/office/2006/metadata/properties"/>
    <ds:schemaRef ds:uri="http://schemas.microsoft.com/office/infopath/2007/PartnerControls"/>
    <ds:schemaRef ds:uri="d7f57983-8993-4d69-a114-0d592bb7054e"/>
    <ds:schemaRef ds:uri="5eccef64-0b4a-494f-930f-02647f0ec6df"/>
    <ds:schemaRef ds:uri="fcedb1f9-02aa-4579-ac7a-aac5c14eedb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15</vt:i4>
      </vt:variant>
    </vt:vector>
  </HeadingPairs>
  <TitlesOfParts>
    <vt:vector size="24" baseType="lpstr">
      <vt:lpstr>Mode d'emploi</vt:lpstr>
      <vt:lpstr>Entrées Réemploi</vt:lpstr>
      <vt:lpstr>Entrées Réutilisation</vt:lpstr>
      <vt:lpstr>Sorties Réemploi</vt:lpstr>
      <vt:lpstr>Sorties Réutilisation</vt:lpstr>
      <vt:lpstr>Coordination</vt:lpstr>
      <vt:lpstr>Promotion - Comm - Information</vt:lpstr>
      <vt:lpstr>FAQ</vt:lpstr>
      <vt:lpstr>Liste de produits types</vt:lpstr>
      <vt:lpstr>Coordination!Impression_des_titres</vt:lpstr>
      <vt:lpstr>'Entrées Réemploi'!Impression_des_titres</vt:lpstr>
      <vt:lpstr>'Entrées Réutilisation'!Impression_des_titres</vt:lpstr>
      <vt:lpstr>'Promotion - Comm - Information'!Impression_des_titres</vt:lpstr>
      <vt:lpstr>'Sorties Réemploi'!Impression_des_titres</vt:lpstr>
      <vt:lpstr>'Sorties Réutilisation'!Impression_des_titres</vt:lpstr>
      <vt:lpstr>Liste1</vt:lpstr>
      <vt:lpstr>Coordination!Zone_d_impression</vt:lpstr>
      <vt:lpstr>'Entrées Réemploi'!Zone_d_impression</vt:lpstr>
      <vt:lpstr>'Entrées Réutilisation'!Zone_d_impression</vt:lpstr>
      <vt:lpstr>FAQ!Zone_d_impression</vt:lpstr>
      <vt:lpstr>'Mode d''emploi'!Zone_d_impression</vt:lpstr>
      <vt:lpstr>'Promotion - Comm - Information'!Zone_d_impression</vt:lpstr>
      <vt:lpstr>'Sorties Réemploi'!Zone_d_impression</vt:lpstr>
      <vt:lpstr>'Sorties Réutilisation'!Zone_d_impression</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dc:creator>
  <cp:keywords/>
  <dc:description/>
  <cp:lastModifiedBy>Morgane</cp:lastModifiedBy>
  <cp:revision/>
  <cp:lastPrinted>2020-01-28T13:47:01Z</cp:lastPrinted>
  <dcterms:created xsi:type="dcterms:W3CDTF">2013-03-04T10:39:23Z</dcterms:created>
  <dcterms:modified xsi:type="dcterms:W3CDTF">2023-07-06T08:19:49Z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0x0101001AABCEA2B64F474CA4AE55AB3ED42E26</vt:lpwstr>
  </property>
</Properties>
</file>